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OKAZAKI\Desktop\PC作業\メール・HP関係\道後平野HP\application\tenyou\"/>
    </mc:Choice>
  </mc:AlternateContent>
  <xr:revisionPtr revIDLastSave="0" documentId="13_ncr:1_{6EC0D54E-5259-4D2C-A757-16EE44324A7B}" xr6:coauthVersionLast="47" xr6:coauthVersionMax="47" xr10:uidLastSave="{00000000-0000-0000-0000-000000000000}"/>
  <bookViews>
    <workbookView xWindow="-108" yWindow="-108" windowWidth="23256" windowHeight="12456" xr2:uid="{898AC571-1023-4E22-A97B-CC457B264D2A}"/>
  </bookViews>
  <sheets>
    <sheet name="②様式1（通知書）" sheetId="1" r:id="rId1"/>
    <sheet name="③様式1の2（誓約書）" sheetId="2" r:id="rId2"/>
    <sheet name="④様式3（地区除外申請書）" sheetId="5" r:id="rId3"/>
    <sheet name="様式3の２（地区除外申告書）" sheetId="6" r:id="rId4"/>
    <sheet name="①申出書" sheetId="3" r:id="rId5"/>
  </sheets>
  <definedNames>
    <definedName name="_xlnm.Print_Area" localSheetId="0">'②様式1（通知書）'!$A$1:$AA$54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3" i="1" l="1"/>
  <c r="G7" i="3" s="1"/>
  <c r="P6" i="5"/>
  <c r="R16" i="5"/>
  <c r="C9" i="3"/>
  <c r="P38" i="1"/>
  <c r="P39" i="1"/>
  <c r="P40" i="1"/>
  <c r="P41" i="1"/>
  <c r="P37" i="1"/>
  <c r="E12" i="3"/>
  <c r="I12" i="3"/>
  <c r="Q28" i="6"/>
  <c r="Q29" i="6"/>
  <c r="Q30" i="6"/>
  <c r="Q27" i="6"/>
  <c r="J28" i="6"/>
  <c r="J29" i="6"/>
  <c r="J30" i="6"/>
  <c r="J27" i="6"/>
  <c r="B28" i="6"/>
  <c r="B29" i="6"/>
  <c r="B30" i="6"/>
  <c r="B27" i="6"/>
  <c r="B41" i="5"/>
  <c r="B42" i="5"/>
  <c r="B43" i="5"/>
  <c r="B40" i="5"/>
  <c r="L40" i="5"/>
  <c r="L41" i="5"/>
  <c r="L42" i="5"/>
  <c r="L43" i="5"/>
  <c r="Q41" i="5"/>
  <c r="Q42" i="5"/>
  <c r="Q43" i="5"/>
  <c r="J41" i="5"/>
  <c r="J42" i="5"/>
  <c r="J43" i="5"/>
  <c r="Q40" i="5"/>
  <c r="J40" i="5"/>
  <c r="R25" i="5"/>
  <c r="R23" i="5"/>
  <c r="R24" i="2"/>
  <c r="R26" i="2"/>
  <c r="R22" i="2"/>
  <c r="R20" i="2"/>
  <c r="R17" i="2"/>
  <c r="B6" i="2"/>
  <c r="C12" i="3"/>
  <c r="X30" i="6"/>
  <c r="L30" i="6"/>
  <c r="X43" i="5"/>
  <c r="G6" i="2"/>
  <c r="B5" i="2" l="1"/>
  <c r="C12" i="2" s="1"/>
  <c r="D10" i="5"/>
  <c r="R5" i="2"/>
  <c r="R15" i="2"/>
  <c r="R16" i="6"/>
  <c r="R14" i="6"/>
  <c r="R31" i="5"/>
  <c r="R29" i="5"/>
  <c r="R21" i="5"/>
  <c r="R19" i="5"/>
  <c r="R14" i="5"/>
  <c r="X29" i="6"/>
  <c r="L29" i="6"/>
  <c r="X28" i="6"/>
  <c r="L28" i="6"/>
  <c r="X27" i="6"/>
  <c r="L27" i="6"/>
  <c r="X26" i="6"/>
  <c r="T26" i="6"/>
  <c r="Q26" i="6"/>
  <c r="L26" i="6"/>
  <c r="J26" i="6"/>
  <c r="B26" i="6"/>
  <c r="D21" i="6"/>
  <c r="X40" i="5"/>
  <c r="X41" i="5"/>
  <c r="X42" i="5"/>
  <c r="X39" i="5"/>
  <c r="T39" i="5"/>
  <c r="Q39" i="5"/>
  <c r="L39" i="5"/>
  <c r="J39" i="5"/>
  <c r="B39" i="5"/>
  <c r="B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KYOKUTYO</author>
  </authors>
  <commentList>
    <comment ref="AL3" authorId="0" shapeId="0" xr:uid="{BAE95D84-FF6D-4535-87A4-63964B51249A}">
      <text>
        <r>
          <rPr>
            <b/>
            <sz val="9"/>
            <color indexed="81"/>
            <rFont val="MS P ゴシック"/>
            <family val="3"/>
            <charset val="128"/>
          </rPr>
          <t>着色部分（黄）にご記入ください。</t>
        </r>
      </text>
    </comment>
    <comment ref="R16" authorId="0" shapeId="0" xr:uid="{09629495-344D-43EA-9AB5-F42BDAED189D}">
      <text>
        <r>
          <rPr>
            <b/>
            <sz val="9"/>
            <color indexed="81"/>
            <rFont val="MS P ゴシック"/>
            <family val="3"/>
            <charset val="128"/>
          </rPr>
          <t>着色部分（黄）にご記入ください。</t>
        </r>
      </text>
    </comment>
    <comment ref="B37" authorId="0" shapeId="0" xr:uid="{0F4AF472-14A6-4376-9E63-D39090429810}">
      <text>
        <r>
          <rPr>
            <b/>
            <sz val="9"/>
            <color indexed="81"/>
            <rFont val="MS P ゴシック"/>
            <family val="3"/>
            <charset val="128"/>
          </rPr>
          <t>着色部分（黄）にご記入ください。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KYOKUTYO</author>
  </authors>
  <commentList>
    <comment ref="E22" authorId="0" shapeId="0" xr:uid="{BDDB8C26-D6AC-4E51-9E31-DE62EB671A9F}">
      <text>
        <r>
          <rPr>
            <b/>
            <sz val="9"/>
            <color indexed="81"/>
            <rFont val="MS P ゴシック"/>
            <family val="3"/>
            <charset val="128"/>
          </rPr>
          <t>着色部（黄）にご記入ください。</t>
        </r>
      </text>
    </comment>
    <comment ref="I24" authorId="0" shapeId="0" xr:uid="{9B3D028E-CDFE-472B-8112-8A5667DAFF9F}">
      <text>
        <r>
          <rPr>
            <b/>
            <sz val="9"/>
            <color indexed="81"/>
            <rFont val="MS P ゴシック"/>
            <family val="3"/>
            <charset val="128"/>
          </rPr>
          <t>押印ください</t>
        </r>
      </text>
    </comment>
  </commentList>
</comments>
</file>

<file path=xl/sharedStrings.xml><?xml version="1.0" encoding="utf-8"?>
<sst xmlns="http://schemas.openxmlformats.org/spreadsheetml/2006/main" count="168" uniqueCount="104">
  <si>
    <t>様式第1号</t>
    <rPh sb="0" eb="2">
      <t>ヨウシキ</t>
    </rPh>
    <rPh sb="2" eb="3">
      <t>ダイ</t>
    </rPh>
    <rPh sb="4" eb="5">
      <t>ゴウ</t>
    </rPh>
    <phoneticPr fontId="2"/>
  </si>
  <si>
    <t>農地転用等の通知書</t>
    <rPh sb="0" eb="4">
      <t>ノウチテンヨウ</t>
    </rPh>
    <rPh sb="4" eb="5">
      <t>トウ</t>
    </rPh>
    <rPh sb="6" eb="9">
      <t>ツウチショ</t>
    </rPh>
    <phoneticPr fontId="2"/>
  </si>
  <si>
    <t>年　　月　　日</t>
    <rPh sb="0" eb="1">
      <t>ネン</t>
    </rPh>
    <rPh sb="3" eb="4">
      <t>ツキ</t>
    </rPh>
    <rPh sb="6" eb="7">
      <t>ヒ</t>
    </rPh>
    <phoneticPr fontId="2"/>
  </si>
  <si>
    <t>道後平野土地改良区</t>
    <rPh sb="0" eb="2">
      <t>ドウゴ</t>
    </rPh>
    <rPh sb="2" eb="4">
      <t>ヘイヤ</t>
    </rPh>
    <rPh sb="4" eb="9">
      <t>トチカイリョウク</t>
    </rPh>
    <phoneticPr fontId="2"/>
  </si>
  <si>
    <t>このたび、次の土地についての農地法</t>
    <rPh sb="5" eb="6">
      <t>ツギ</t>
    </rPh>
    <rPh sb="7" eb="9">
      <t>トチ</t>
    </rPh>
    <rPh sb="14" eb="17">
      <t>ノウチホウ</t>
    </rPh>
    <phoneticPr fontId="2"/>
  </si>
  <si>
    <t>第４条第１項本文若しくは同法第5条第１項本文</t>
    <rPh sb="0" eb="1">
      <t>ダイ</t>
    </rPh>
    <rPh sb="2" eb="3">
      <t>ジョウ</t>
    </rPh>
    <rPh sb="3" eb="4">
      <t>ダイ</t>
    </rPh>
    <rPh sb="5" eb="6">
      <t>コウ</t>
    </rPh>
    <rPh sb="6" eb="8">
      <t>ホンブン</t>
    </rPh>
    <rPh sb="8" eb="9">
      <t>モ</t>
    </rPh>
    <rPh sb="12" eb="14">
      <t>ドウホウ</t>
    </rPh>
    <rPh sb="14" eb="15">
      <t>ダイ</t>
    </rPh>
    <rPh sb="16" eb="17">
      <t>ジョウ</t>
    </rPh>
    <rPh sb="17" eb="18">
      <t>ダイ</t>
    </rPh>
    <rPh sb="19" eb="20">
      <t>コウ</t>
    </rPh>
    <rPh sb="20" eb="22">
      <t>ホンブン</t>
    </rPh>
    <phoneticPr fontId="2"/>
  </si>
  <si>
    <t>第４条第１項第８号若しくは同法第５条第１項第７号</t>
    <rPh sb="0" eb="1">
      <t>ダイ</t>
    </rPh>
    <rPh sb="2" eb="3">
      <t>ジョウ</t>
    </rPh>
    <rPh sb="3" eb="4">
      <t>ダイ</t>
    </rPh>
    <rPh sb="5" eb="6">
      <t>コウ</t>
    </rPh>
    <rPh sb="6" eb="7">
      <t>ダイ</t>
    </rPh>
    <rPh sb="8" eb="9">
      <t>ゴウ</t>
    </rPh>
    <rPh sb="9" eb="10">
      <t>モ</t>
    </rPh>
    <rPh sb="13" eb="15">
      <t>ドウホウ</t>
    </rPh>
    <rPh sb="15" eb="16">
      <t>ダイ</t>
    </rPh>
    <rPh sb="17" eb="18">
      <t>ジョウ</t>
    </rPh>
    <rPh sb="18" eb="19">
      <t>ダイ</t>
    </rPh>
    <rPh sb="20" eb="21">
      <t>コウ</t>
    </rPh>
    <rPh sb="21" eb="22">
      <t>ダイ</t>
    </rPh>
    <rPh sb="23" eb="24">
      <t>ゴウ</t>
    </rPh>
    <phoneticPr fontId="2"/>
  </si>
  <si>
    <t>の規定による</t>
    <rPh sb="1" eb="3">
      <t>キテイ</t>
    </rPh>
    <phoneticPr fontId="2"/>
  </si>
  <si>
    <t>に当たり、</t>
    <rPh sb="1" eb="2">
      <t>ア</t>
    </rPh>
    <phoneticPr fontId="2"/>
  </si>
  <si>
    <t>地区除外等処理規程第２条の規定に基づき、あらがじめ通知します。なお、同規程第３条</t>
    <rPh sb="0" eb="4">
      <t>チクジョガイ</t>
    </rPh>
    <rPh sb="4" eb="5">
      <t>トウ</t>
    </rPh>
    <rPh sb="5" eb="7">
      <t>ショリ</t>
    </rPh>
    <rPh sb="7" eb="9">
      <t>キテイ</t>
    </rPh>
    <rPh sb="9" eb="10">
      <t>ダイ</t>
    </rPh>
    <rPh sb="11" eb="12">
      <t>ジョウ</t>
    </rPh>
    <rPh sb="13" eb="15">
      <t>キテイ</t>
    </rPh>
    <rPh sb="16" eb="17">
      <t>モト</t>
    </rPh>
    <rPh sb="25" eb="27">
      <t>ツウチ</t>
    </rPh>
    <rPh sb="34" eb="35">
      <t>ドウ</t>
    </rPh>
    <rPh sb="35" eb="37">
      <t>キテイ</t>
    </rPh>
    <rPh sb="37" eb="38">
      <t>ダイ</t>
    </rPh>
    <rPh sb="39" eb="40">
      <t>ジョウ</t>
    </rPh>
    <phoneticPr fontId="2"/>
  </si>
  <si>
    <t>第１項各号に掲げる事項等については誓約書を差し入れ、同規程第６条の決済金について</t>
    <rPh sb="17" eb="20">
      <t>セイヤクショ</t>
    </rPh>
    <rPh sb="21" eb="22">
      <t>サ</t>
    </rPh>
    <rPh sb="23" eb="24">
      <t>イ</t>
    </rPh>
    <rPh sb="26" eb="27">
      <t>ドウ</t>
    </rPh>
    <rPh sb="27" eb="29">
      <t>キテイ</t>
    </rPh>
    <rPh sb="29" eb="30">
      <t>ダイ</t>
    </rPh>
    <rPh sb="31" eb="32">
      <t>ジョウ</t>
    </rPh>
    <rPh sb="33" eb="36">
      <t>ケッサイキン</t>
    </rPh>
    <phoneticPr fontId="2"/>
  </si>
  <si>
    <t>は所定の方法によりこれを納付します。</t>
    <rPh sb="1" eb="3">
      <t>ショテイ</t>
    </rPh>
    <rPh sb="4" eb="6">
      <t>ホウホウ</t>
    </rPh>
    <rPh sb="12" eb="14">
      <t>ノウフ</t>
    </rPh>
    <phoneticPr fontId="2"/>
  </si>
  <si>
    <t>転用組合員</t>
    <rPh sb="0" eb="2">
      <t>テンヨウ</t>
    </rPh>
    <rPh sb="2" eb="5">
      <t>クミアイイン</t>
    </rPh>
    <phoneticPr fontId="2"/>
  </si>
  <si>
    <t>住 所</t>
    <rPh sb="0" eb="1">
      <t>ジュウ</t>
    </rPh>
    <rPh sb="2" eb="3">
      <t>ショ</t>
    </rPh>
    <phoneticPr fontId="2"/>
  </si>
  <si>
    <t>氏 名</t>
    <rPh sb="0" eb="1">
      <t>シ</t>
    </rPh>
    <rPh sb="2" eb="3">
      <t>ナ</t>
    </rPh>
    <phoneticPr fontId="2"/>
  </si>
  <si>
    <t>転用関係者</t>
    <rPh sb="0" eb="2">
      <t>テンヨウ</t>
    </rPh>
    <rPh sb="2" eb="4">
      <t>カンケイ</t>
    </rPh>
    <rPh sb="4" eb="5">
      <t>シャ</t>
    </rPh>
    <phoneticPr fontId="2"/>
  </si>
  <si>
    <t>土地所有者</t>
    <rPh sb="0" eb="5">
      <t>トチショユウシャ</t>
    </rPh>
    <phoneticPr fontId="2"/>
  </si>
  <si>
    <t>許 可 申 請</t>
    <rPh sb="0" eb="1">
      <t>モト</t>
    </rPh>
    <rPh sb="2" eb="3">
      <t>カ</t>
    </rPh>
    <rPh sb="4" eb="5">
      <t>サル</t>
    </rPh>
    <rPh sb="6" eb="7">
      <t>ショウ</t>
    </rPh>
    <phoneticPr fontId="2"/>
  </si>
  <si>
    <t>届　　出</t>
    <rPh sb="0" eb="1">
      <t>トドケ</t>
    </rPh>
    <rPh sb="3" eb="4">
      <t>デ</t>
    </rPh>
    <phoneticPr fontId="2"/>
  </si>
  <si>
    <t>１　土地</t>
    <rPh sb="2" eb="4">
      <t>トチ</t>
    </rPh>
    <phoneticPr fontId="2"/>
  </si>
  <si>
    <t>備考</t>
    <rPh sb="0" eb="2">
      <t>ビコウ</t>
    </rPh>
    <phoneticPr fontId="2"/>
  </si>
  <si>
    <t>転用予定月日</t>
    <rPh sb="0" eb="2">
      <t>テンヨウ</t>
    </rPh>
    <rPh sb="2" eb="4">
      <t>ヨテイ</t>
    </rPh>
    <rPh sb="4" eb="6">
      <t>ツキヒ</t>
    </rPh>
    <phoneticPr fontId="2"/>
  </si>
  <si>
    <t>所地番</t>
    <rPh sb="0" eb="1">
      <t>ショ</t>
    </rPh>
    <rPh sb="1" eb="3">
      <t>チバン</t>
    </rPh>
    <phoneticPr fontId="2"/>
  </si>
  <si>
    <t>地目</t>
    <rPh sb="0" eb="2">
      <t>チモク</t>
    </rPh>
    <phoneticPr fontId="2"/>
  </si>
  <si>
    <t>転用面積</t>
    <rPh sb="0" eb="4">
      <t>テンヨウメンセキ</t>
    </rPh>
    <phoneticPr fontId="2"/>
  </si>
  <si>
    <t>目的</t>
    <rPh sb="0" eb="2">
      <t>モクテキ</t>
    </rPh>
    <phoneticPr fontId="2"/>
  </si>
  <si>
    <t>㎡</t>
    <phoneticPr fontId="2"/>
  </si>
  <si>
    <t>２　位置図、平面図、建物配置図別添のとおり</t>
    <rPh sb="2" eb="5">
      <t>イチズ</t>
    </rPh>
    <rPh sb="6" eb="9">
      <t>ヘイメンズ</t>
    </rPh>
    <rPh sb="10" eb="12">
      <t>タテモノ</t>
    </rPh>
    <rPh sb="12" eb="14">
      <t>ハイチ</t>
    </rPh>
    <rPh sb="14" eb="15">
      <t>ズ</t>
    </rPh>
    <rPh sb="15" eb="17">
      <t>ベッテン</t>
    </rPh>
    <phoneticPr fontId="2"/>
  </si>
  <si>
    <t>（９９１㎡以下は省略することが出来る。）</t>
    <rPh sb="5" eb="7">
      <t>イカ</t>
    </rPh>
    <rPh sb="8" eb="10">
      <t>ショウリャク</t>
    </rPh>
    <rPh sb="15" eb="17">
      <t>デキ</t>
    </rPh>
    <phoneticPr fontId="2"/>
  </si>
  <si>
    <t>３　農業委員会（県知事）に</t>
    <rPh sb="2" eb="7">
      <t>ノウギョウイインカイ</t>
    </rPh>
    <rPh sb="8" eb="11">
      <t>ケンチジ</t>
    </rPh>
    <phoneticPr fontId="2"/>
  </si>
  <si>
    <t>転用許可申請書</t>
    <rPh sb="0" eb="2">
      <t>テンヨウ</t>
    </rPh>
    <rPh sb="2" eb="4">
      <t>キョカ</t>
    </rPh>
    <rPh sb="4" eb="7">
      <t>シンセイショ</t>
    </rPh>
    <phoneticPr fontId="2"/>
  </si>
  <si>
    <t>転 用 届 出 書</t>
    <rPh sb="0" eb="1">
      <t>テン</t>
    </rPh>
    <rPh sb="2" eb="3">
      <t>ヨウ</t>
    </rPh>
    <rPh sb="4" eb="5">
      <t>トドケ</t>
    </rPh>
    <rPh sb="6" eb="7">
      <t>デ</t>
    </rPh>
    <rPh sb="8" eb="9">
      <t>ショ</t>
    </rPh>
    <phoneticPr fontId="2"/>
  </si>
  <si>
    <t>を提出しようとする日</t>
    <rPh sb="1" eb="3">
      <t>テイシュツ</t>
    </rPh>
    <rPh sb="9" eb="10">
      <t>ヒ</t>
    </rPh>
    <phoneticPr fontId="2"/>
  </si>
  <si>
    <t>㊟転用にかかる土地が所有権以外の権原に基づき耕作の業務に供されている場合にあっては、</t>
    <rPh sb="1" eb="3">
      <t>テンヨウ</t>
    </rPh>
    <rPh sb="7" eb="9">
      <t>トチ</t>
    </rPh>
    <rPh sb="10" eb="12">
      <t>ショユウ</t>
    </rPh>
    <rPh sb="12" eb="13">
      <t>ケン</t>
    </rPh>
    <rPh sb="13" eb="15">
      <t>イガイ</t>
    </rPh>
    <rPh sb="16" eb="18">
      <t>ケンバラ</t>
    </rPh>
    <rPh sb="19" eb="20">
      <t>モト</t>
    </rPh>
    <rPh sb="22" eb="24">
      <t>コウサク</t>
    </rPh>
    <rPh sb="25" eb="27">
      <t>ギョウム</t>
    </rPh>
    <rPh sb="28" eb="29">
      <t>キョウ</t>
    </rPh>
    <rPh sb="34" eb="36">
      <t>バアイ</t>
    </rPh>
    <phoneticPr fontId="2"/>
  </si>
  <si>
    <t>当該土地の所有者も転用関係者として連署すること。</t>
    <rPh sb="0" eb="2">
      <t>トウガイ</t>
    </rPh>
    <rPh sb="2" eb="4">
      <t>トチ</t>
    </rPh>
    <rPh sb="5" eb="8">
      <t>ショユウシャ</t>
    </rPh>
    <rPh sb="9" eb="11">
      <t>テンヨウ</t>
    </rPh>
    <rPh sb="11" eb="14">
      <t>カンケイシャ</t>
    </rPh>
    <rPh sb="17" eb="19">
      <t>レンショ</t>
    </rPh>
    <phoneticPr fontId="2"/>
  </si>
  <si>
    <t>様式第1号の2</t>
    <rPh sb="0" eb="2">
      <t>ヨウシキ</t>
    </rPh>
    <rPh sb="2" eb="3">
      <t>ダイ</t>
    </rPh>
    <rPh sb="4" eb="5">
      <t>ゴウ</t>
    </rPh>
    <phoneticPr fontId="2"/>
  </si>
  <si>
    <t>誓　　約　　書</t>
    <rPh sb="0" eb="1">
      <t>チカイ</t>
    </rPh>
    <rPh sb="3" eb="4">
      <t>ヤク</t>
    </rPh>
    <rPh sb="6" eb="7">
      <t>ショ</t>
    </rPh>
    <phoneticPr fontId="2"/>
  </si>
  <si>
    <t>付私等通知の貴土地改良区区域内</t>
    <rPh sb="0" eb="1">
      <t>ツ</t>
    </rPh>
    <rPh sb="1" eb="2">
      <t>ワタシ</t>
    </rPh>
    <rPh sb="2" eb="3">
      <t>トウ</t>
    </rPh>
    <rPh sb="3" eb="5">
      <t>ツウチ</t>
    </rPh>
    <rPh sb="6" eb="12">
      <t>キトチカイリョウク</t>
    </rPh>
    <rPh sb="12" eb="15">
      <t>クイキナイ</t>
    </rPh>
    <phoneticPr fontId="2"/>
  </si>
  <si>
    <t>外</t>
    <rPh sb="0" eb="1">
      <t>ホカ</t>
    </rPh>
    <phoneticPr fontId="2"/>
  </si>
  <si>
    <t>筆（総面積</t>
    <rPh sb="0" eb="1">
      <t>ヒツ</t>
    </rPh>
    <rPh sb="2" eb="5">
      <t>ソウメンセキ</t>
    </rPh>
    <phoneticPr fontId="2"/>
  </si>
  <si>
    <t>㎡）の農地転用に関し、</t>
    <rPh sb="3" eb="5">
      <t>ノウチ</t>
    </rPh>
    <rPh sb="5" eb="7">
      <t>テンヨウ</t>
    </rPh>
    <rPh sb="8" eb="9">
      <t>カン</t>
    </rPh>
    <phoneticPr fontId="2"/>
  </si>
  <si>
    <t>農地法</t>
    <rPh sb="0" eb="3">
      <t>ノウチホウ</t>
    </rPh>
    <phoneticPr fontId="2"/>
  </si>
  <si>
    <t>第４条第１項本文若しくは同法第５条第１項本文</t>
    <rPh sb="0" eb="1">
      <t>ダイ</t>
    </rPh>
    <rPh sb="2" eb="3">
      <t>ジョウ</t>
    </rPh>
    <rPh sb="3" eb="4">
      <t>ダイ</t>
    </rPh>
    <rPh sb="5" eb="6">
      <t>コウ</t>
    </rPh>
    <rPh sb="6" eb="8">
      <t>ホンブン</t>
    </rPh>
    <rPh sb="8" eb="9">
      <t>モ</t>
    </rPh>
    <rPh sb="12" eb="14">
      <t>ドウホウ</t>
    </rPh>
    <rPh sb="14" eb="15">
      <t>ダイ</t>
    </rPh>
    <rPh sb="16" eb="17">
      <t>ジョウ</t>
    </rPh>
    <rPh sb="17" eb="18">
      <t>ダイ</t>
    </rPh>
    <rPh sb="19" eb="20">
      <t>コウ</t>
    </rPh>
    <rPh sb="20" eb="22">
      <t>ホンブン</t>
    </rPh>
    <phoneticPr fontId="2"/>
  </si>
  <si>
    <t>の規定による転用</t>
    <rPh sb="1" eb="3">
      <t>キテイ</t>
    </rPh>
    <rPh sb="6" eb="8">
      <t>テンヨウ</t>
    </rPh>
    <phoneticPr fontId="2"/>
  </si>
  <si>
    <t>届　出</t>
    <rPh sb="0" eb="1">
      <t>トドケ</t>
    </rPh>
    <rPh sb="2" eb="3">
      <t>デ</t>
    </rPh>
    <phoneticPr fontId="2"/>
  </si>
  <si>
    <t xml:space="preserve"> については、</t>
    <phoneticPr fontId="2"/>
  </si>
  <si>
    <t xml:space="preserve"> 許可申請</t>
    <rPh sb="1" eb="3">
      <t>キョカ</t>
    </rPh>
    <rPh sb="3" eb="5">
      <t>シンセイ</t>
    </rPh>
    <phoneticPr fontId="2"/>
  </si>
  <si>
    <t>次の事項を遵守することを誓約いたします。</t>
    <rPh sb="0" eb="1">
      <t>ツギ</t>
    </rPh>
    <rPh sb="2" eb="4">
      <t>ジコウ</t>
    </rPh>
    <rPh sb="5" eb="7">
      <t>ジュンシュ</t>
    </rPh>
    <rPh sb="12" eb="14">
      <t>セイヤク</t>
    </rPh>
    <phoneticPr fontId="2"/>
  </si>
  <si>
    <t>　</t>
    <phoneticPr fontId="2"/>
  </si>
  <si>
    <t>記</t>
    <rPh sb="0" eb="1">
      <t>キ</t>
    </rPh>
    <phoneticPr fontId="2"/>
  </si>
  <si>
    <t>１　道後平野土地改良区地区除外等処理規程による決済金（決済に相当する額）は、</t>
    <rPh sb="2" eb="4">
      <t>ドウゴ</t>
    </rPh>
    <rPh sb="4" eb="6">
      <t>ヘイヤ</t>
    </rPh>
    <rPh sb="6" eb="11">
      <t>トチカイリョウク</t>
    </rPh>
    <rPh sb="11" eb="15">
      <t>チクジョガイ</t>
    </rPh>
    <rPh sb="15" eb="16">
      <t>トウ</t>
    </rPh>
    <rPh sb="16" eb="18">
      <t>ショリ</t>
    </rPh>
    <rPh sb="18" eb="20">
      <t>キテイ</t>
    </rPh>
    <rPh sb="23" eb="26">
      <t>ケッサイキン</t>
    </rPh>
    <rPh sb="27" eb="29">
      <t>ケッサイ</t>
    </rPh>
    <rPh sb="30" eb="32">
      <t>ソウトウ</t>
    </rPh>
    <rPh sb="34" eb="35">
      <t>ガク</t>
    </rPh>
    <phoneticPr fontId="2"/>
  </si>
  <si>
    <t>貴土地改良区の決定額を、何等等異議なく承諾するとともに指示される期限内に納入すること。</t>
    <rPh sb="0" eb="1">
      <t>キ</t>
    </rPh>
    <rPh sb="1" eb="6">
      <t>トチカイリョウク</t>
    </rPh>
    <rPh sb="7" eb="10">
      <t>ケッテイガク</t>
    </rPh>
    <rPh sb="12" eb="15">
      <t>ナンラトウ</t>
    </rPh>
    <rPh sb="15" eb="17">
      <t>イギ</t>
    </rPh>
    <rPh sb="19" eb="21">
      <t>ショウダク</t>
    </rPh>
    <rPh sb="27" eb="29">
      <t>シジ</t>
    </rPh>
    <rPh sb="32" eb="35">
      <t>キゲンナイ</t>
    </rPh>
    <rPh sb="36" eb="38">
      <t>ノウニュウ</t>
    </rPh>
    <phoneticPr fontId="2"/>
  </si>
  <si>
    <t>２　土地改良施設の利用を害さないための工事を施行すること。</t>
    <rPh sb="2" eb="6">
      <t>トチカイリョウ</t>
    </rPh>
    <rPh sb="6" eb="8">
      <t>シセツ</t>
    </rPh>
    <rPh sb="9" eb="11">
      <t>リヨウ</t>
    </rPh>
    <rPh sb="12" eb="13">
      <t>ガイ</t>
    </rPh>
    <rPh sb="19" eb="21">
      <t>コウジ</t>
    </rPh>
    <rPh sb="22" eb="24">
      <t>セコウ</t>
    </rPh>
    <phoneticPr fontId="2"/>
  </si>
  <si>
    <t>３　転用組合員または転用関係者の責に帰すべき土地改良施設のき損の復旧を行うこと。</t>
    <rPh sb="2" eb="4">
      <t>テンヨウ</t>
    </rPh>
    <rPh sb="4" eb="7">
      <t>クミアイイン</t>
    </rPh>
    <rPh sb="10" eb="12">
      <t>テンヨウ</t>
    </rPh>
    <rPh sb="12" eb="15">
      <t>カンケイシャ</t>
    </rPh>
    <rPh sb="16" eb="17">
      <t>セキ</t>
    </rPh>
    <rPh sb="18" eb="19">
      <t>キ</t>
    </rPh>
    <rPh sb="22" eb="26">
      <t>トチカイリョウ</t>
    </rPh>
    <rPh sb="26" eb="28">
      <t>シセツ</t>
    </rPh>
    <rPh sb="30" eb="31">
      <t>ソン</t>
    </rPh>
    <rPh sb="32" eb="34">
      <t>フッキュウ</t>
    </rPh>
    <rPh sb="35" eb="36">
      <t>オコナ</t>
    </rPh>
    <phoneticPr fontId="2"/>
  </si>
  <si>
    <t>４　汚濁物の土地改良施設への流入を防止すること。</t>
    <rPh sb="2" eb="4">
      <t>オダク</t>
    </rPh>
    <rPh sb="4" eb="5">
      <t>ブツ</t>
    </rPh>
    <rPh sb="6" eb="8">
      <t>トチ</t>
    </rPh>
    <rPh sb="8" eb="10">
      <t>カイリョウ</t>
    </rPh>
    <rPh sb="10" eb="12">
      <t>シセツ</t>
    </rPh>
    <rPh sb="14" eb="16">
      <t>リュウニュウ</t>
    </rPh>
    <rPh sb="17" eb="19">
      <t>ボウシ</t>
    </rPh>
    <phoneticPr fontId="2"/>
  </si>
  <si>
    <t>５　その他土地改良区の事業の支障を生ずる事項について必要な措置をとること。</t>
    <rPh sb="4" eb="5">
      <t>タ</t>
    </rPh>
    <rPh sb="5" eb="10">
      <t>トチカイリョウク</t>
    </rPh>
    <rPh sb="11" eb="13">
      <t>ジギョウ</t>
    </rPh>
    <rPh sb="14" eb="16">
      <t>シショウ</t>
    </rPh>
    <rPh sb="17" eb="18">
      <t>ショウ</t>
    </rPh>
    <rPh sb="20" eb="22">
      <t>ジコウ</t>
    </rPh>
    <rPh sb="26" eb="28">
      <t>ヒツヨウ</t>
    </rPh>
    <rPh sb="29" eb="31">
      <t>ソチ</t>
    </rPh>
    <phoneticPr fontId="2"/>
  </si>
  <si>
    <t>６　この誓約に違背した場合は、如何なる処置に対しても異議申し立てることなく、かつ連帯</t>
    <rPh sb="4" eb="6">
      <t>セイヤク</t>
    </rPh>
    <rPh sb="7" eb="9">
      <t>イハイ</t>
    </rPh>
    <rPh sb="11" eb="13">
      <t>バアイ</t>
    </rPh>
    <rPh sb="15" eb="17">
      <t>イカ</t>
    </rPh>
    <rPh sb="19" eb="21">
      <t>ショチ</t>
    </rPh>
    <rPh sb="22" eb="23">
      <t>タイ</t>
    </rPh>
    <rPh sb="26" eb="29">
      <t>イギモウ</t>
    </rPh>
    <rPh sb="30" eb="31">
      <t>タ</t>
    </rPh>
    <rPh sb="40" eb="42">
      <t>レンタイ</t>
    </rPh>
    <phoneticPr fontId="2"/>
  </si>
  <si>
    <t>して全責任を負うこと。</t>
    <rPh sb="2" eb="5">
      <t>ゼンセキニン</t>
    </rPh>
    <rPh sb="6" eb="7">
      <t>オ</t>
    </rPh>
    <phoneticPr fontId="2"/>
  </si>
  <si>
    <t>　　　　　農地転用ならびに地区除外申請申出書</t>
    <rPh sb="5" eb="7">
      <t>ノウチ</t>
    </rPh>
    <rPh sb="7" eb="9">
      <t>テンヨウ</t>
    </rPh>
    <rPh sb="13" eb="15">
      <t>チク</t>
    </rPh>
    <rPh sb="19" eb="22">
      <t>モウシデショ</t>
    </rPh>
    <phoneticPr fontId="7"/>
  </si>
  <si>
    <t>　このたび道後平野土地改良区の地区に属する下記の土地につき、農地転用等の</t>
    <rPh sb="5" eb="6">
      <t>ドウ</t>
    </rPh>
    <rPh sb="6" eb="7">
      <t>ゴ</t>
    </rPh>
    <rPh sb="7" eb="9">
      <t>ヘイヤ</t>
    </rPh>
    <rPh sb="9" eb="11">
      <t>トチ</t>
    </rPh>
    <rPh sb="11" eb="13">
      <t>カイリョウ</t>
    </rPh>
    <rPh sb="13" eb="14">
      <t>ク</t>
    </rPh>
    <rPh sb="15" eb="17">
      <t>チク</t>
    </rPh>
    <rPh sb="18" eb="19">
      <t>ゾク</t>
    </rPh>
    <rPh sb="21" eb="23">
      <t>カキ</t>
    </rPh>
    <rPh sb="24" eb="26">
      <t>トチ</t>
    </rPh>
    <rPh sb="30" eb="32">
      <t>ノウチ</t>
    </rPh>
    <rPh sb="32" eb="34">
      <t>テンヨウ</t>
    </rPh>
    <rPh sb="34" eb="35">
      <t>トウ</t>
    </rPh>
    <phoneticPr fontId="7"/>
  </si>
  <si>
    <t>通知書並びに誓約書、地区除外申請書を、関係書類を添えて申告します。</t>
    <rPh sb="3" eb="4">
      <t>ナラ</t>
    </rPh>
    <rPh sb="6" eb="9">
      <t>セイヤクショ</t>
    </rPh>
    <rPh sb="10" eb="12">
      <t>チク</t>
    </rPh>
    <rPh sb="12" eb="14">
      <t>ジョガイ</t>
    </rPh>
    <rPh sb="14" eb="16">
      <t>シンセイ</t>
    </rPh>
    <rPh sb="16" eb="17">
      <t>ショ</t>
    </rPh>
    <rPh sb="19" eb="21">
      <t>カンケイ</t>
    </rPh>
    <rPh sb="21" eb="23">
      <t>ショルイ</t>
    </rPh>
    <rPh sb="24" eb="25">
      <t>ソ</t>
    </rPh>
    <rPh sb="27" eb="29">
      <t>シンコク</t>
    </rPh>
    <phoneticPr fontId="7"/>
  </si>
  <si>
    <t>　１．農地</t>
    <rPh sb="3" eb="5">
      <t>ノウチ</t>
    </rPh>
    <phoneticPr fontId="7"/>
  </si>
  <si>
    <t>　　　 所地番：</t>
    <rPh sb="4" eb="5">
      <t>ショ</t>
    </rPh>
    <rPh sb="5" eb="6">
      <t>チ</t>
    </rPh>
    <rPh sb="6" eb="7">
      <t>バン</t>
    </rPh>
    <phoneticPr fontId="7"/>
  </si>
  <si>
    <t>　２．農業区域（該当区域に○印）</t>
    <rPh sb="3" eb="5">
      <t>ノウギョウ</t>
    </rPh>
    <rPh sb="5" eb="7">
      <t>クイキ</t>
    </rPh>
    <rPh sb="8" eb="10">
      <t>ガイトウ</t>
    </rPh>
    <rPh sb="10" eb="12">
      <t>クイキ</t>
    </rPh>
    <rPh sb="14" eb="15">
      <t>シルシ</t>
    </rPh>
    <phoneticPr fontId="7"/>
  </si>
  <si>
    <t>１．市街化区域</t>
    <rPh sb="2" eb="5">
      <t>シガイカ</t>
    </rPh>
    <rPh sb="5" eb="7">
      <t>クイキ</t>
    </rPh>
    <phoneticPr fontId="2"/>
  </si>
  <si>
    <t>２．市街化調整区域（下記該当区域に○印）</t>
    <rPh sb="2" eb="5">
      <t>シガイカ</t>
    </rPh>
    <rPh sb="5" eb="7">
      <t>チョウセイ</t>
    </rPh>
    <rPh sb="7" eb="9">
      <t>クイキ</t>
    </rPh>
    <rPh sb="10" eb="12">
      <t>カキ</t>
    </rPh>
    <rPh sb="12" eb="14">
      <t>ガイトウ</t>
    </rPh>
    <rPh sb="14" eb="16">
      <t>クイキ</t>
    </rPh>
    <rPh sb="18" eb="19">
      <t>シルシ</t>
    </rPh>
    <phoneticPr fontId="2"/>
  </si>
  <si>
    <t>Ａ．農用地区域以外（白地）</t>
    <rPh sb="2" eb="5">
      <t>ノウヨウチ</t>
    </rPh>
    <rPh sb="5" eb="7">
      <t>クイキ</t>
    </rPh>
    <rPh sb="7" eb="9">
      <t>イガイ</t>
    </rPh>
    <rPh sb="10" eb="11">
      <t>シロ</t>
    </rPh>
    <rPh sb="11" eb="12">
      <t>チ</t>
    </rPh>
    <phoneticPr fontId="2"/>
  </si>
  <si>
    <t>Ｂ．農用地区域（青地）――農振除外完了日（令和　 年　 月　 日）</t>
    <rPh sb="2" eb="5">
      <t>ノウヨウチ</t>
    </rPh>
    <rPh sb="5" eb="7">
      <t>クイキ</t>
    </rPh>
    <rPh sb="8" eb="9">
      <t>アオ</t>
    </rPh>
    <rPh sb="9" eb="10">
      <t>チ</t>
    </rPh>
    <rPh sb="13" eb="17">
      <t>ノウシンジョガイ</t>
    </rPh>
    <rPh sb="17" eb="20">
      <t>カンリョウビ</t>
    </rPh>
    <rPh sb="21" eb="23">
      <t>レイワ</t>
    </rPh>
    <rPh sb="25" eb="26">
      <t>ネン</t>
    </rPh>
    <rPh sb="28" eb="29">
      <t>ガツ</t>
    </rPh>
    <rPh sb="31" eb="32">
      <t>ニチ</t>
    </rPh>
    <phoneticPr fontId="2"/>
  </si>
  <si>
    <t>　３．申請にこられた方</t>
    <rPh sb="3" eb="5">
      <t>シンセイ</t>
    </rPh>
    <rPh sb="10" eb="11">
      <t>カタ</t>
    </rPh>
    <phoneticPr fontId="7"/>
  </si>
  <si>
    <t>住　所</t>
    <rPh sb="0" eb="1">
      <t>ジュウ</t>
    </rPh>
    <rPh sb="2" eb="3">
      <t>ショ</t>
    </rPh>
    <phoneticPr fontId="7"/>
  </si>
  <si>
    <t>名　称　　　　　　　　　　　</t>
    <rPh sb="0" eb="1">
      <t>ナ</t>
    </rPh>
    <rPh sb="2" eb="3">
      <t>ショウ</t>
    </rPh>
    <phoneticPr fontId="7"/>
  </si>
  <si>
    <t>氏　名</t>
    <rPh sb="0" eb="1">
      <t>シ</t>
    </rPh>
    <rPh sb="2" eb="3">
      <t>メイ</t>
    </rPh>
    <phoneticPr fontId="7"/>
  </si>
  <si>
    <t>㊞</t>
    <phoneticPr fontId="7"/>
  </si>
  <si>
    <t>TEL　　　　　　　　　　　 携帯</t>
    <rPh sb="15" eb="17">
      <t>ケイタイ</t>
    </rPh>
    <phoneticPr fontId="7"/>
  </si>
  <si>
    <t>様式第３号</t>
    <rPh sb="0" eb="2">
      <t>ヨウシキ</t>
    </rPh>
    <rPh sb="2" eb="3">
      <t>ダイ</t>
    </rPh>
    <rPh sb="4" eb="5">
      <t>ゴウ</t>
    </rPh>
    <phoneticPr fontId="2"/>
  </si>
  <si>
    <t>地 区 除 外 申 請 書</t>
    <rPh sb="0" eb="1">
      <t>チ</t>
    </rPh>
    <rPh sb="2" eb="3">
      <t>ク</t>
    </rPh>
    <rPh sb="4" eb="5">
      <t>ジョ</t>
    </rPh>
    <rPh sb="6" eb="7">
      <t>ソト</t>
    </rPh>
    <rPh sb="8" eb="9">
      <t>サル</t>
    </rPh>
    <rPh sb="10" eb="11">
      <t>ショウ</t>
    </rPh>
    <rPh sb="12" eb="13">
      <t>ショ</t>
    </rPh>
    <phoneticPr fontId="2"/>
  </si>
  <si>
    <t>付通知にかかる土地につき</t>
    <rPh sb="0" eb="1">
      <t>ツ</t>
    </rPh>
    <rPh sb="1" eb="3">
      <t>ツウチ</t>
    </rPh>
    <rPh sb="7" eb="9">
      <t>トチ</t>
    </rPh>
    <phoneticPr fontId="2"/>
  </si>
  <si>
    <t>これを転用する</t>
    <rPh sb="3" eb="5">
      <t>テンヨウ</t>
    </rPh>
    <phoneticPr fontId="2"/>
  </si>
  <si>
    <t>農地転用許可を申請する</t>
    <rPh sb="0" eb="2">
      <t>ノウチ</t>
    </rPh>
    <rPh sb="2" eb="4">
      <t>テンヨウ</t>
    </rPh>
    <rPh sb="4" eb="6">
      <t>キョカ</t>
    </rPh>
    <rPh sb="7" eb="9">
      <t>シンセイ</t>
    </rPh>
    <phoneticPr fontId="2"/>
  </si>
  <si>
    <t>ので次の土地を土地改良区の地区から除外されたく申請する。</t>
    <rPh sb="2" eb="3">
      <t>ツギ</t>
    </rPh>
    <rPh sb="4" eb="6">
      <t>トチ</t>
    </rPh>
    <rPh sb="7" eb="12">
      <t>トチカイリョウク</t>
    </rPh>
    <rPh sb="13" eb="15">
      <t>チク</t>
    </rPh>
    <rPh sb="17" eb="19">
      <t>ジョガイ</t>
    </rPh>
    <rPh sb="23" eb="25">
      <t>シンセイ</t>
    </rPh>
    <phoneticPr fontId="2"/>
  </si>
  <si>
    <t>殿</t>
    <rPh sb="0" eb="1">
      <t>ドノ</t>
    </rPh>
    <phoneticPr fontId="2"/>
  </si>
  <si>
    <t>殿</t>
    <rPh sb="0" eb="1">
      <t>トノ</t>
    </rPh>
    <phoneticPr fontId="2"/>
  </si>
  <si>
    <t>様式第３号の２</t>
    <rPh sb="0" eb="2">
      <t>ヨウシキ</t>
    </rPh>
    <rPh sb="2" eb="3">
      <t>ダイ</t>
    </rPh>
    <rPh sb="4" eb="5">
      <t>ゴウ</t>
    </rPh>
    <phoneticPr fontId="2"/>
  </si>
  <si>
    <t>地 区 除 外 申 告 書</t>
    <rPh sb="0" eb="1">
      <t>チ</t>
    </rPh>
    <rPh sb="2" eb="3">
      <t>ク</t>
    </rPh>
    <rPh sb="4" eb="5">
      <t>ジョ</t>
    </rPh>
    <rPh sb="6" eb="7">
      <t>ソト</t>
    </rPh>
    <rPh sb="8" eb="9">
      <t>サル</t>
    </rPh>
    <rPh sb="10" eb="11">
      <t>コク</t>
    </rPh>
    <rPh sb="12" eb="13">
      <t>ショ</t>
    </rPh>
    <phoneticPr fontId="2"/>
  </si>
  <si>
    <t>ので下記の土地を土地改良区の地区から除外されたく申告します。</t>
    <rPh sb="2" eb="4">
      <t>カキ</t>
    </rPh>
    <rPh sb="5" eb="7">
      <t>トチ</t>
    </rPh>
    <rPh sb="8" eb="13">
      <t>トチカイリョウク</t>
    </rPh>
    <rPh sb="14" eb="16">
      <t>チク</t>
    </rPh>
    <rPh sb="18" eb="20">
      <t>ジョガイ</t>
    </rPh>
    <rPh sb="24" eb="26">
      <t>シンコク</t>
    </rPh>
    <phoneticPr fontId="2"/>
  </si>
  <si>
    <t>　さきに申請した農地転用については、令和　　年　　月　　日付けで知事の許可を受けた</t>
    <rPh sb="4" eb="6">
      <t>シンセイ</t>
    </rPh>
    <rPh sb="8" eb="10">
      <t>ノウチ</t>
    </rPh>
    <rPh sb="10" eb="12">
      <t>テンヨウ</t>
    </rPh>
    <rPh sb="18" eb="20">
      <t>レイワ</t>
    </rPh>
    <rPh sb="22" eb="23">
      <t>ネン</t>
    </rPh>
    <rPh sb="25" eb="26">
      <t>ツキ</t>
    </rPh>
    <rPh sb="28" eb="29">
      <t>ヒ</t>
    </rPh>
    <rPh sb="29" eb="30">
      <t>ツ</t>
    </rPh>
    <rPh sb="32" eb="34">
      <t>チジ</t>
    </rPh>
    <rPh sb="35" eb="37">
      <t>キョカ</t>
    </rPh>
    <rPh sb="38" eb="39">
      <t>ウ</t>
    </rPh>
    <phoneticPr fontId="2"/>
  </si>
  <si>
    <t>田</t>
    <rPh sb="0" eb="1">
      <t>タ</t>
    </rPh>
    <phoneticPr fontId="2"/>
  </si>
  <si>
    <t>松山市朝生田町１丁目12-19</t>
    <rPh sb="0" eb="3">
      <t>マツヤマシ</t>
    </rPh>
    <rPh sb="3" eb="7">
      <t>アソダマチ</t>
    </rPh>
    <rPh sb="8" eb="10">
      <t>チョウメ</t>
    </rPh>
    <phoneticPr fontId="2"/>
  </si>
  <si>
    <t>農家住宅</t>
    <rPh sb="0" eb="2">
      <t>ノウカ</t>
    </rPh>
    <rPh sb="2" eb="4">
      <t>ジュウタク</t>
    </rPh>
    <phoneticPr fontId="2"/>
  </si>
  <si>
    <t>松山市朝生田町1丁目12-19</t>
    <rPh sb="0" eb="3">
      <t>マツヤマシ</t>
    </rPh>
    <rPh sb="3" eb="7">
      <t>アソダマチ</t>
    </rPh>
    <rPh sb="8" eb="10">
      <t>チョウメ</t>
    </rPh>
    <phoneticPr fontId="2"/>
  </si>
  <si>
    <t>携帯</t>
    <rPh sb="0" eb="2">
      <t>ケイタイ</t>
    </rPh>
    <phoneticPr fontId="2"/>
  </si>
  <si>
    <t>理 事 長</t>
    <rPh sb="0" eb="1">
      <t>オサム</t>
    </rPh>
    <rPh sb="2" eb="3">
      <t>コト</t>
    </rPh>
    <rPh sb="4" eb="5">
      <t>チョウ</t>
    </rPh>
    <phoneticPr fontId="2"/>
  </si>
  <si>
    <t>　　　 地　目：            　　</t>
    <rPh sb="4" eb="5">
      <t>チ</t>
    </rPh>
    <rPh sb="6" eb="7">
      <t>メ</t>
    </rPh>
    <phoneticPr fontId="7"/>
  </si>
  <si>
    <t>面 積：</t>
    <rPh sb="0" eb="1">
      <t>メン</t>
    </rPh>
    <rPh sb="2" eb="3">
      <t>セキ</t>
    </rPh>
    <phoneticPr fontId="2"/>
  </si>
  <si>
    <t>目的：</t>
    <rPh sb="0" eb="2">
      <t>モクテキ</t>
    </rPh>
    <phoneticPr fontId="2"/>
  </si>
  <si>
    <t>松山市朝生田町１丁目12-20</t>
    <rPh sb="0" eb="3">
      <t>マツヤマシ</t>
    </rPh>
    <rPh sb="3" eb="7">
      <t>アソダマチ</t>
    </rPh>
    <rPh sb="8" eb="10">
      <t>チョウメ</t>
    </rPh>
    <phoneticPr fontId="2"/>
  </si>
  <si>
    <t>松山市朝生田町１丁目12-21</t>
    <rPh sb="0" eb="3">
      <t>マツヤマシ</t>
    </rPh>
    <rPh sb="3" eb="7">
      <t>アソダマチ</t>
    </rPh>
    <rPh sb="8" eb="10">
      <t>チョウメ</t>
    </rPh>
    <phoneticPr fontId="2"/>
  </si>
  <si>
    <t>松山市朝生田町１丁目12-22</t>
    <rPh sb="0" eb="3">
      <t>マツヤマシ</t>
    </rPh>
    <rPh sb="3" eb="7">
      <t>アソダマチ</t>
    </rPh>
    <rPh sb="8" eb="10">
      <t>チョウメ</t>
    </rPh>
    <phoneticPr fontId="2"/>
  </si>
  <si>
    <t>松山市朝生田町１丁目12-23</t>
    <rPh sb="0" eb="3">
      <t>マツヤマシ</t>
    </rPh>
    <rPh sb="3" eb="7">
      <t>アソダマチ</t>
    </rPh>
    <rPh sb="8" eb="10">
      <t>チョウメ</t>
    </rPh>
    <phoneticPr fontId="2"/>
  </si>
  <si>
    <t>年</t>
    <rPh sb="0" eb="1">
      <t>ネン</t>
    </rPh>
    <phoneticPr fontId="2"/>
  </si>
  <si>
    <t>令和</t>
    <rPh sb="0" eb="2">
      <t>レイワ</t>
    </rPh>
    <phoneticPr fontId="2"/>
  </si>
  <si>
    <t>月</t>
    <rPh sb="0" eb="1">
      <t>ツキ</t>
    </rPh>
    <phoneticPr fontId="2"/>
  </si>
  <si>
    <t>日</t>
    <rPh sb="0" eb="1">
      <t>ヒ</t>
    </rPh>
    <phoneticPr fontId="2"/>
  </si>
  <si>
    <t>平成　 年 　月 　日</t>
    <rPh sb="0" eb="2">
      <t>ヘイセイ</t>
    </rPh>
    <rPh sb="4" eb="5">
      <t>ネン</t>
    </rPh>
    <rPh sb="7" eb="8">
      <t>ツキ</t>
    </rPh>
    <rPh sb="10" eb="11">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</si>
</sst>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411]ggge&quot;年&quot;m&quot;月&quot;d&quot;日&quot;;@"/>
    <numFmt numFmtId="178" formatCode="#,##0.00&quot;㎡&quot;"/>
  </numFmts>
  <fonts count="14">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12"/>
      <name val="ＭＳ 明朝"/>
      <family val="1"/>
      <charset val="128"/>
    </font>
    <font>
      <sz val="18"/>
      <name val="ＭＳ 明朝"/>
      <family val="1"/>
      <charset val="128"/>
    </font>
    <font>
      <sz val="6"/>
      <name val="ＭＳ 明朝"/>
      <family val="1"/>
      <charset val="128"/>
    </font>
    <font>
      <sz val="11"/>
      <name val="ＭＳ 明朝"/>
      <family val="1"/>
      <charset val="128"/>
    </font>
    <font>
      <sz val="10"/>
      <color theme="1"/>
      <name val="ＭＳ 明朝"/>
      <family val="1"/>
      <charset val="128"/>
    </font>
    <font>
      <b/>
      <sz val="9"/>
      <color indexed="81"/>
      <name val="MS P ゴシック"/>
      <family val="3"/>
      <charset val="128"/>
    </font>
    <font>
      <sz val="9"/>
      <name val="ＭＳ 明朝"/>
      <family val="1"/>
      <charset val="128"/>
    </font>
    <font>
      <sz val="9"/>
      <color theme="1"/>
      <name val="ＭＳ 明朝"/>
      <family val="1"/>
      <charset val="128"/>
    </font>
    <font>
      <sz val="11"/>
      <color theme="0" tint="-4.9989318521683403E-2"/>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left" vertical="center"/>
    </xf>
    <xf numFmtId="0" fontId="3" fillId="0" borderId="0" xfId="0" applyFont="1" applyAlignment="1">
      <alignment vertical="center" shrinkToFit="1"/>
    </xf>
    <xf numFmtId="0" fontId="5" fillId="0" borderId="0" xfId="0" applyFont="1">
      <alignment vertical="center"/>
    </xf>
    <xf numFmtId="0" fontId="6" fillId="0" borderId="0" xfId="0" applyFont="1">
      <alignment vertical="center"/>
    </xf>
    <xf numFmtId="0" fontId="8" fillId="0" borderId="0" xfId="0" applyFont="1">
      <alignment vertical="center"/>
    </xf>
    <xf numFmtId="0" fontId="3" fillId="0" borderId="3" xfId="0" applyFont="1" applyBorder="1">
      <alignment vertical="center"/>
    </xf>
    <xf numFmtId="0" fontId="3" fillId="0" borderId="4" xfId="0" applyFont="1" applyBorder="1">
      <alignment vertical="center"/>
    </xf>
    <xf numFmtId="0" fontId="0" fillId="0" borderId="3" xfId="0" applyBorder="1">
      <alignment vertical="center"/>
    </xf>
    <xf numFmtId="0" fontId="5" fillId="0" borderId="3" xfId="0" applyFont="1" applyBorder="1">
      <alignment vertical="center"/>
    </xf>
    <xf numFmtId="0" fontId="5" fillId="0" borderId="4" xfId="0" applyFont="1" applyBorder="1">
      <alignment vertical="center"/>
    </xf>
    <xf numFmtId="58" fontId="3" fillId="0" borderId="0" xfId="0" applyNumberFormat="1" applyFont="1">
      <alignment vertical="center"/>
    </xf>
    <xf numFmtId="0" fontId="5" fillId="0" borderId="3" xfId="0" applyFont="1" applyBorder="1" applyAlignment="1">
      <alignment horizontal="center" vertical="center"/>
    </xf>
    <xf numFmtId="0" fontId="3" fillId="0" borderId="0" xfId="0" applyFont="1" applyAlignment="1">
      <alignment horizontal="right" vertical="center"/>
    </xf>
    <xf numFmtId="0" fontId="8" fillId="0" borderId="0" xfId="0" applyFont="1" applyAlignment="1">
      <alignment horizontal="right" vertical="center"/>
    </xf>
    <xf numFmtId="0" fontId="8" fillId="0" borderId="0" xfId="0" applyFont="1" applyAlignment="1">
      <alignment vertical="center" wrapText="1"/>
    </xf>
    <xf numFmtId="0" fontId="5" fillId="0" borderId="0" xfId="0" applyFont="1" applyAlignment="1">
      <alignment horizontal="right" vertical="center"/>
    </xf>
    <xf numFmtId="0" fontId="3" fillId="2" borderId="0" xfId="0" applyFont="1" applyFill="1">
      <alignment vertical="center"/>
    </xf>
    <xf numFmtId="0" fontId="12" fillId="2" borderId="1" xfId="0" applyFont="1" applyFill="1" applyBorder="1" applyAlignment="1">
      <alignment horizontal="left" vertical="center" shrinkToFit="1"/>
    </xf>
    <xf numFmtId="0" fontId="3" fillId="2" borderId="1" xfId="0" applyFont="1" applyFill="1" applyBorder="1" applyAlignment="1">
      <alignment horizontal="center" vertical="center"/>
    </xf>
    <xf numFmtId="38" fontId="3" fillId="2" borderId="1" xfId="1" applyFont="1" applyFill="1" applyBorder="1" applyAlignment="1">
      <alignment horizontal="right" vertical="center"/>
    </xf>
    <xf numFmtId="0" fontId="3" fillId="2" borderId="1" xfId="0" applyFont="1" applyFill="1" applyBorder="1" applyAlignment="1">
      <alignment horizontal="center" vertical="center" shrinkToFit="1"/>
    </xf>
    <xf numFmtId="0" fontId="3" fillId="0" borderId="0" xfId="0" applyFont="1" applyAlignment="1">
      <alignment horizontal="center" vertical="center"/>
    </xf>
    <xf numFmtId="0" fontId="9" fillId="2" borderId="0" xfId="0" applyFont="1" applyFill="1" applyAlignment="1">
      <alignment horizontal="left" vertical="center" wrapText="1"/>
    </xf>
    <xf numFmtId="0" fontId="4" fillId="0" borderId="0" xfId="0" applyFont="1" applyAlignment="1">
      <alignment horizontal="center" vertical="center"/>
    </xf>
    <xf numFmtId="58" fontId="13" fillId="3" borderId="0" xfId="0" applyNumberFormat="1" applyFont="1" applyFill="1">
      <alignment vertical="center"/>
    </xf>
    <xf numFmtId="0" fontId="13" fillId="3" borderId="0" xfId="0" applyFont="1" applyFill="1">
      <alignment vertical="center"/>
    </xf>
    <xf numFmtId="0" fontId="3" fillId="0" borderId="0" xfId="0" applyFont="1" applyAlignment="1">
      <alignment horizontal="left" vertical="center" shrinkToFit="1"/>
    </xf>
    <xf numFmtId="0" fontId="3" fillId="0" borderId="0" xfId="0" applyFont="1" applyAlignment="1">
      <alignment horizontal="left" vertical="center"/>
    </xf>
    <xf numFmtId="0" fontId="3" fillId="2" borderId="0" xfId="0" applyFont="1" applyFill="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right" vertical="center"/>
    </xf>
    <xf numFmtId="0" fontId="3" fillId="2" borderId="12" xfId="0" applyFont="1" applyFill="1" applyBorder="1" applyAlignment="1">
      <alignment horizontal="center" vertical="center"/>
    </xf>
    <xf numFmtId="176" fontId="3" fillId="2" borderId="5" xfId="0" applyNumberFormat="1" applyFont="1" applyFill="1" applyBorder="1" applyAlignment="1">
      <alignment horizontal="center" vertical="center" shrinkToFit="1"/>
    </xf>
    <xf numFmtId="176" fontId="3" fillId="2" borderId="2" xfId="0" applyNumberFormat="1" applyFont="1" applyFill="1" applyBorder="1" applyAlignment="1">
      <alignment horizontal="center" vertical="center" shrinkToFit="1"/>
    </xf>
    <xf numFmtId="176" fontId="3" fillId="2" borderId="6" xfId="0" applyNumberFormat="1" applyFont="1" applyFill="1" applyBorder="1" applyAlignment="1">
      <alignment horizontal="center" vertical="center" shrinkToFit="1"/>
    </xf>
    <xf numFmtId="176" fontId="3" fillId="2" borderId="7" xfId="0" applyNumberFormat="1" applyFont="1" applyFill="1" applyBorder="1" applyAlignment="1">
      <alignment horizontal="center" vertical="center" shrinkToFit="1"/>
    </xf>
    <xf numFmtId="176" fontId="3" fillId="2" borderId="0" xfId="0" applyNumberFormat="1" applyFont="1" applyFill="1" applyAlignment="1">
      <alignment horizontal="center" vertical="center" shrinkToFit="1"/>
    </xf>
    <xf numFmtId="176" fontId="3" fillId="2" borderId="8" xfId="0" applyNumberFormat="1" applyFont="1" applyFill="1" applyBorder="1" applyAlignment="1">
      <alignment horizontal="center" vertical="center" shrinkToFit="1"/>
    </xf>
    <xf numFmtId="176" fontId="3" fillId="2" borderId="9" xfId="0" applyNumberFormat="1" applyFont="1" applyFill="1" applyBorder="1" applyAlignment="1">
      <alignment horizontal="center" vertical="center" shrinkToFit="1"/>
    </xf>
    <xf numFmtId="176" fontId="3" fillId="2" borderId="10" xfId="0" applyNumberFormat="1" applyFont="1" applyFill="1" applyBorder="1" applyAlignment="1">
      <alignment horizontal="center" vertical="center" shrinkToFit="1"/>
    </xf>
    <xf numFmtId="176" fontId="3" fillId="2" borderId="11" xfId="0" applyNumberFormat="1" applyFont="1" applyFill="1" applyBorder="1" applyAlignment="1">
      <alignment horizontal="center" vertical="center" shrinkToFit="1"/>
    </xf>
    <xf numFmtId="176" fontId="3" fillId="0" borderId="0" xfId="0" applyNumberFormat="1" applyFont="1" applyAlignment="1">
      <alignment horizontal="center" vertical="center"/>
    </xf>
    <xf numFmtId="0" fontId="9" fillId="0" borderId="0" xfId="0" applyFont="1" applyAlignment="1">
      <alignment horizontal="left" vertical="center" wrapText="1"/>
    </xf>
    <xf numFmtId="176" fontId="9" fillId="0" borderId="0" xfId="0" applyNumberFormat="1" applyFont="1" applyAlignment="1">
      <alignment horizontal="distributed" vertical="center"/>
    </xf>
    <xf numFmtId="38" fontId="3" fillId="0" borderId="0" xfId="1" applyFont="1" applyAlignment="1">
      <alignment horizontal="right" vertical="center"/>
    </xf>
    <xf numFmtId="0" fontId="3" fillId="0" borderId="12" xfId="0" applyFont="1" applyBorder="1" applyAlignment="1">
      <alignment horizontal="center" vertical="center"/>
    </xf>
    <xf numFmtId="0" fontId="12" fillId="0" borderId="1" xfId="0" applyFont="1" applyBorder="1" applyAlignment="1">
      <alignment horizontal="left" vertical="center" shrinkToFit="1"/>
    </xf>
    <xf numFmtId="38" fontId="3" fillId="0" borderId="1" xfId="1" applyFont="1" applyBorder="1" applyAlignment="1">
      <alignment horizontal="right" vertical="center"/>
    </xf>
    <xf numFmtId="0" fontId="3" fillId="0" borderId="1" xfId="0" applyFont="1" applyBorder="1" applyAlignment="1">
      <alignment horizontal="center" vertical="center" shrinkToFit="1"/>
    </xf>
    <xf numFmtId="177" fontId="3" fillId="0" borderId="5" xfId="0" applyNumberFormat="1" applyFont="1" applyBorder="1" applyAlignment="1">
      <alignment horizontal="center" vertical="center" shrinkToFit="1"/>
    </xf>
    <xf numFmtId="177" fontId="3" fillId="0" borderId="2" xfId="0" applyNumberFormat="1" applyFont="1" applyBorder="1" applyAlignment="1">
      <alignment horizontal="center" vertical="center" shrinkToFit="1"/>
    </xf>
    <xf numFmtId="177" fontId="3" fillId="0" borderId="6" xfId="0" applyNumberFormat="1" applyFont="1" applyBorder="1" applyAlignment="1">
      <alignment horizontal="center" vertical="center" shrinkToFit="1"/>
    </xf>
    <xf numFmtId="177" fontId="3" fillId="0" borderId="7" xfId="0" applyNumberFormat="1" applyFont="1" applyBorder="1" applyAlignment="1">
      <alignment horizontal="center" vertical="center" shrinkToFit="1"/>
    </xf>
    <xf numFmtId="177" fontId="3" fillId="0" borderId="0" xfId="0" applyNumberFormat="1" applyFont="1" applyAlignment="1">
      <alignment horizontal="center" vertical="center" shrinkToFit="1"/>
    </xf>
    <xf numFmtId="177" fontId="3" fillId="0" borderId="8"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0" borderId="10" xfId="0" applyNumberFormat="1" applyFont="1" applyBorder="1" applyAlignment="1">
      <alignment horizontal="center" vertical="center" shrinkToFit="1"/>
    </xf>
    <xf numFmtId="177" fontId="3" fillId="0" borderId="11" xfId="0" applyNumberFormat="1" applyFont="1" applyBorder="1" applyAlignment="1">
      <alignment horizontal="center" vertical="center" shrinkToFit="1"/>
    </xf>
    <xf numFmtId="58" fontId="3" fillId="0" borderId="0" xfId="0" applyNumberFormat="1" applyFont="1" applyAlignment="1">
      <alignment horizontal="right" vertical="center"/>
    </xf>
    <xf numFmtId="177" fontId="3" fillId="0" borderId="0" xfId="0" applyNumberFormat="1" applyFont="1" applyAlignment="1">
      <alignment horizontal="center" vertical="center"/>
    </xf>
    <xf numFmtId="0" fontId="5" fillId="2" borderId="4" xfId="0" applyFont="1" applyFill="1" applyBorder="1" applyAlignment="1">
      <alignment horizontal="center" vertical="center" shrinkToFit="1"/>
    </xf>
    <xf numFmtId="58" fontId="5" fillId="0" borderId="0" xfId="0" applyNumberFormat="1" applyFont="1" applyAlignment="1">
      <alignment horizontal="center" vertical="center"/>
    </xf>
    <xf numFmtId="0" fontId="5" fillId="0" borderId="0" xfId="0" applyFont="1" applyAlignment="1">
      <alignment horizontal="left" wrapText="1"/>
    </xf>
    <xf numFmtId="0" fontId="11" fillId="2" borderId="3" xfId="0" applyFont="1" applyFill="1" applyBorder="1" applyAlignment="1">
      <alignment vertical="center" shrinkToFit="1"/>
    </xf>
    <xf numFmtId="0" fontId="5" fillId="2" borderId="4" xfId="0" applyFont="1" applyFill="1" applyBorder="1" applyAlignment="1">
      <alignment horizontal="right" vertical="center"/>
    </xf>
    <xf numFmtId="0" fontId="5" fillId="2" borderId="4" xfId="0" applyFont="1" applyFill="1" applyBorder="1" applyAlignment="1">
      <alignment horizontal="left" vertical="center"/>
    </xf>
    <xf numFmtId="178" fontId="8" fillId="0" borderId="0" xfId="0" applyNumberFormat="1" applyFont="1" applyAlignment="1">
      <alignment horizontal="left" vertical="center" wrapText="1"/>
    </xf>
    <xf numFmtId="0" fontId="5"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FFF4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561975</xdr:colOff>
      <xdr:row>10</xdr:row>
      <xdr:rowOff>0</xdr:rowOff>
    </xdr:from>
    <xdr:to>
      <xdr:col>9</xdr:col>
      <xdr:colOff>190500</xdr:colOff>
      <xdr:row>10</xdr:row>
      <xdr:rowOff>0</xdr:rowOff>
    </xdr:to>
    <xdr:sp macro="" textlink="">
      <xdr:nvSpPr>
        <xdr:cNvPr id="2" name="Line 3">
          <a:extLst>
            <a:ext uri="{FF2B5EF4-FFF2-40B4-BE49-F238E27FC236}">
              <a16:creationId xmlns:a16="http://schemas.microsoft.com/office/drawing/2014/main" id="{685CAF14-42FF-4219-BFCD-C8F1591DF4EF}"/>
            </a:ext>
          </a:extLst>
        </xdr:cNvPr>
        <xdr:cNvSpPr>
          <a:spLocks noChangeShapeType="1"/>
        </xdr:cNvSpPr>
      </xdr:nvSpPr>
      <xdr:spPr bwMode="auto">
        <a:xfrm>
          <a:off x="685800" y="3600450"/>
          <a:ext cx="5638800" cy="0"/>
        </a:xfrm>
        <a:prstGeom prst="line">
          <a:avLst/>
        </a:prstGeom>
        <a:noFill/>
        <a:ln w="9525">
          <a:solidFill>
            <a:srgbClr val="000000"/>
          </a:solidFill>
          <a:prstDash val="dash"/>
          <a:round/>
          <a:headEnd/>
          <a:tailEnd/>
        </a:ln>
      </xdr:spPr>
    </xdr:sp>
    <xdr:clientData/>
  </xdr:twoCellAnchor>
  <xdr:twoCellAnchor>
    <xdr:from>
      <xdr:col>1</xdr:col>
      <xdr:colOff>561975</xdr:colOff>
      <xdr:row>12</xdr:row>
      <xdr:rowOff>0</xdr:rowOff>
    </xdr:from>
    <xdr:to>
      <xdr:col>3</xdr:col>
      <xdr:colOff>76200</xdr:colOff>
      <xdr:row>12</xdr:row>
      <xdr:rowOff>0</xdr:rowOff>
    </xdr:to>
    <xdr:sp macro="" textlink="">
      <xdr:nvSpPr>
        <xdr:cNvPr id="3" name="Line 4">
          <a:extLst>
            <a:ext uri="{FF2B5EF4-FFF2-40B4-BE49-F238E27FC236}">
              <a16:creationId xmlns:a16="http://schemas.microsoft.com/office/drawing/2014/main" id="{C91E6071-CE05-4BB3-9646-40BF9D50EF17}"/>
            </a:ext>
          </a:extLst>
        </xdr:cNvPr>
        <xdr:cNvSpPr>
          <a:spLocks noChangeShapeType="1"/>
        </xdr:cNvSpPr>
      </xdr:nvSpPr>
      <xdr:spPr bwMode="auto">
        <a:xfrm>
          <a:off x="685800" y="4362450"/>
          <a:ext cx="1409700" cy="0"/>
        </a:xfrm>
        <a:prstGeom prst="line">
          <a:avLst/>
        </a:prstGeom>
        <a:noFill/>
        <a:ln w="9525">
          <a:solidFill>
            <a:srgbClr val="000000"/>
          </a:solidFill>
          <a:prstDash val="dash"/>
          <a:round/>
          <a:headEnd/>
          <a:tailEnd/>
        </a:ln>
      </xdr:spPr>
    </xdr:sp>
    <xdr:clientData/>
  </xdr:twoCellAnchor>
  <xdr:twoCellAnchor>
    <xdr:from>
      <xdr:col>3</xdr:col>
      <xdr:colOff>107830</xdr:colOff>
      <xdr:row>12</xdr:row>
      <xdr:rowOff>0</xdr:rowOff>
    </xdr:from>
    <xdr:to>
      <xdr:col>6</xdr:col>
      <xdr:colOff>44929</xdr:colOff>
      <xdr:row>12</xdr:row>
      <xdr:rowOff>8986</xdr:rowOff>
    </xdr:to>
    <xdr:sp macro="" textlink="">
      <xdr:nvSpPr>
        <xdr:cNvPr id="4" name="Line 9">
          <a:extLst>
            <a:ext uri="{FF2B5EF4-FFF2-40B4-BE49-F238E27FC236}">
              <a16:creationId xmlns:a16="http://schemas.microsoft.com/office/drawing/2014/main" id="{0C417671-12DB-4711-BDBC-17D371E5C404}"/>
            </a:ext>
          </a:extLst>
        </xdr:cNvPr>
        <xdr:cNvSpPr>
          <a:spLocks noChangeShapeType="1"/>
        </xdr:cNvSpPr>
      </xdr:nvSpPr>
      <xdr:spPr bwMode="auto">
        <a:xfrm flipV="1">
          <a:off x="2129646" y="4394080"/>
          <a:ext cx="1985873" cy="8986"/>
        </a:xfrm>
        <a:prstGeom prst="line">
          <a:avLst/>
        </a:prstGeom>
        <a:noFill/>
        <a:ln w="9525">
          <a:solidFill>
            <a:srgbClr val="000000"/>
          </a:solidFill>
          <a:prstDash val="dash"/>
          <a:round/>
          <a:headEnd/>
          <a:tailEnd/>
        </a:ln>
      </xdr:spPr>
    </xdr:sp>
    <xdr:clientData/>
  </xdr:twoCellAnchor>
  <xdr:twoCellAnchor>
    <xdr:from>
      <xdr:col>6</xdr:col>
      <xdr:colOff>66675</xdr:colOff>
      <xdr:row>12</xdr:row>
      <xdr:rowOff>0</xdr:rowOff>
    </xdr:from>
    <xdr:to>
      <xdr:col>9</xdr:col>
      <xdr:colOff>180975</xdr:colOff>
      <xdr:row>12</xdr:row>
      <xdr:rowOff>0</xdr:rowOff>
    </xdr:to>
    <xdr:sp macro="" textlink="">
      <xdr:nvSpPr>
        <xdr:cNvPr id="5" name="Line 10">
          <a:extLst>
            <a:ext uri="{FF2B5EF4-FFF2-40B4-BE49-F238E27FC236}">
              <a16:creationId xmlns:a16="http://schemas.microsoft.com/office/drawing/2014/main" id="{80529AD9-C0FB-4A56-B924-A913A97BD07D}"/>
            </a:ext>
          </a:extLst>
        </xdr:cNvPr>
        <xdr:cNvSpPr>
          <a:spLocks noChangeShapeType="1"/>
        </xdr:cNvSpPr>
      </xdr:nvSpPr>
      <xdr:spPr bwMode="auto">
        <a:xfrm>
          <a:off x="4143375" y="4362450"/>
          <a:ext cx="2171700" cy="0"/>
        </a:xfrm>
        <a:prstGeom prst="line">
          <a:avLst/>
        </a:prstGeom>
        <a:noFill/>
        <a:ln w="9525">
          <a:solidFill>
            <a:srgbClr val="000000"/>
          </a:solidFill>
          <a:prstDash val="dash"/>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F10F5-74EF-486E-8082-BFAE7F14AA4A}">
  <dimension ref="A1:AQ271"/>
  <sheetViews>
    <sheetView tabSelected="1" view="pageBreakPreview" topLeftCell="A19" zoomScale="60" zoomScaleNormal="70" workbookViewId="0">
      <selection activeCell="AP14" sqref="AO14:AP14"/>
    </sheetView>
  </sheetViews>
  <sheetFormatPr defaultColWidth="9" defaultRowHeight="13.2"/>
  <cols>
    <col min="1" max="51" width="3.09765625" style="1" customWidth="1"/>
    <col min="52" max="16384" width="9" style="1"/>
  </cols>
  <sheetData>
    <row r="1" spans="1:43" ht="12.9" customHeight="1">
      <c r="A1" s="1" t="s">
        <v>0</v>
      </c>
    </row>
    <row r="2" spans="1:43" ht="12.9" customHeight="1">
      <c r="H2" s="26" t="s">
        <v>1</v>
      </c>
      <c r="I2" s="26"/>
      <c r="J2" s="26"/>
      <c r="K2" s="26"/>
      <c r="L2" s="26"/>
      <c r="M2" s="26"/>
      <c r="N2" s="26"/>
      <c r="O2" s="26"/>
      <c r="P2" s="26"/>
      <c r="Q2" s="26"/>
      <c r="R2" s="26"/>
      <c r="S2" s="26"/>
      <c r="T2" s="26"/>
      <c r="U2" s="26"/>
      <c r="V2" s="26"/>
    </row>
    <row r="3" spans="1:43" ht="12.9" customHeight="1">
      <c r="T3" s="15" t="s">
        <v>100</v>
      </c>
      <c r="U3" s="19">
        <v>6</v>
      </c>
      <c r="V3" s="1" t="s">
        <v>99</v>
      </c>
      <c r="W3" s="19">
        <v>4</v>
      </c>
      <c r="X3" s="1" t="s">
        <v>101</v>
      </c>
      <c r="Y3" s="19">
        <v>1</v>
      </c>
      <c r="Z3" s="1" t="s">
        <v>102</v>
      </c>
      <c r="AL3" s="27" t="str">
        <f>+"令和"&amp;IF(U3="","   ",U3)&amp;"年"&amp;IF(W3="","  ",W3)&amp;"月"&amp;IF(Y3="","  ",Y3)&amp;"日"</f>
        <v>令和6年4月1日</v>
      </c>
      <c r="AM3" s="28"/>
      <c r="AN3" s="28"/>
      <c r="AO3" s="28"/>
      <c r="AP3" s="28"/>
      <c r="AQ3" s="28"/>
    </row>
    <row r="4" spans="1:43" ht="12.9" customHeight="1">
      <c r="C4" s="1" t="s">
        <v>3</v>
      </c>
    </row>
    <row r="5" spans="1:43" ht="12.9" customHeight="1">
      <c r="F5" s="24" t="s">
        <v>91</v>
      </c>
      <c r="G5" s="24"/>
      <c r="H5" s="24"/>
      <c r="I5" s="15" t="s">
        <v>81</v>
      </c>
    </row>
    <row r="6" spans="1:43" ht="12.9" customHeight="1"/>
    <row r="7" spans="1:43" ht="12.9" customHeight="1">
      <c r="B7" s="1" t="s">
        <v>4</v>
      </c>
    </row>
    <row r="8" spans="1:43" ht="12.9" customHeight="1">
      <c r="C8" s="1" t="s">
        <v>5</v>
      </c>
      <c r="S8" s="24" t="s">
        <v>17</v>
      </c>
      <c r="T8" s="24"/>
      <c r="U8" s="24"/>
      <c r="V8" s="24"/>
    </row>
    <row r="9" spans="1:43" ht="12.9" customHeight="1">
      <c r="O9" s="1" t="s">
        <v>7</v>
      </c>
      <c r="W9" s="1" t="s">
        <v>8</v>
      </c>
    </row>
    <row r="10" spans="1:43" ht="12.9" customHeight="1">
      <c r="C10" s="1" t="s">
        <v>6</v>
      </c>
      <c r="S10" s="24" t="s">
        <v>18</v>
      </c>
      <c r="T10" s="24"/>
      <c r="U10" s="24"/>
      <c r="V10" s="24"/>
    </row>
    <row r="11" spans="1:43" ht="12.9" customHeight="1">
      <c r="B11" s="29" t="s">
        <v>9</v>
      </c>
      <c r="C11" s="29"/>
      <c r="D11" s="29"/>
      <c r="E11" s="29"/>
      <c r="F11" s="29"/>
      <c r="G11" s="29"/>
      <c r="H11" s="29"/>
      <c r="I11" s="29"/>
      <c r="J11" s="29"/>
      <c r="K11" s="29"/>
      <c r="L11" s="29"/>
      <c r="M11" s="29"/>
      <c r="N11" s="29"/>
      <c r="O11" s="29"/>
      <c r="P11" s="29"/>
      <c r="Q11" s="29"/>
      <c r="R11" s="29"/>
      <c r="S11" s="29"/>
      <c r="T11" s="29"/>
      <c r="U11" s="29"/>
      <c r="V11" s="29"/>
      <c r="W11" s="29"/>
      <c r="X11" s="29"/>
      <c r="Y11" s="29"/>
      <c r="Z11" s="29"/>
      <c r="AA11" s="29"/>
    </row>
    <row r="12" spans="1:43" ht="12.9" customHeight="1">
      <c r="B12" s="30" t="s">
        <v>10</v>
      </c>
      <c r="C12" s="30"/>
      <c r="D12" s="30"/>
      <c r="E12" s="30"/>
      <c r="F12" s="30"/>
      <c r="G12" s="30"/>
      <c r="H12" s="30"/>
      <c r="I12" s="30"/>
      <c r="J12" s="30"/>
      <c r="K12" s="30"/>
      <c r="L12" s="30"/>
      <c r="M12" s="30"/>
      <c r="N12" s="30"/>
      <c r="O12" s="30"/>
      <c r="P12" s="30"/>
      <c r="Q12" s="30"/>
      <c r="R12" s="30"/>
      <c r="S12" s="30"/>
      <c r="T12" s="30"/>
      <c r="U12" s="30"/>
      <c r="V12" s="30"/>
      <c r="W12" s="30"/>
      <c r="X12" s="30"/>
      <c r="Y12" s="30"/>
      <c r="Z12" s="30"/>
      <c r="AA12" s="30"/>
    </row>
    <row r="13" spans="1:43" ht="12.9" customHeight="1">
      <c r="B13" s="30" t="s">
        <v>11</v>
      </c>
      <c r="C13" s="30"/>
      <c r="D13" s="30"/>
      <c r="E13" s="30"/>
      <c r="F13" s="30"/>
      <c r="G13" s="30"/>
      <c r="H13" s="30"/>
      <c r="I13" s="30"/>
      <c r="J13" s="30"/>
      <c r="K13" s="30"/>
      <c r="L13" s="30"/>
      <c r="M13" s="30"/>
      <c r="N13" s="30"/>
      <c r="O13" s="30"/>
      <c r="P13" s="30"/>
      <c r="Q13" s="30"/>
      <c r="R13" s="30"/>
      <c r="S13" s="30"/>
      <c r="T13" s="30"/>
      <c r="U13" s="30"/>
      <c r="V13" s="30"/>
      <c r="W13" s="30"/>
      <c r="X13" s="30"/>
      <c r="Y13" s="30"/>
      <c r="Z13" s="30"/>
      <c r="AA13" s="30"/>
    </row>
    <row r="14" spans="1:43" ht="12.9" customHeight="1"/>
    <row r="15" spans="1:43" ht="12.9" customHeight="1">
      <c r="N15" s="1" t="s">
        <v>12</v>
      </c>
    </row>
    <row r="16" spans="1:43" ht="12.9" customHeight="1">
      <c r="O16" s="24" t="s">
        <v>13</v>
      </c>
      <c r="P16" s="24"/>
      <c r="R16" s="25" t="s">
        <v>89</v>
      </c>
      <c r="S16" s="25"/>
      <c r="T16" s="25"/>
      <c r="U16" s="25"/>
      <c r="V16" s="25"/>
      <c r="W16" s="25"/>
      <c r="X16" s="25"/>
      <c r="Y16" s="25"/>
      <c r="Z16" s="25"/>
    </row>
    <row r="17" spans="14:26" ht="12.9" customHeight="1">
      <c r="O17" s="24"/>
      <c r="P17" s="24"/>
      <c r="R17" s="25"/>
      <c r="S17" s="25"/>
      <c r="T17" s="25"/>
      <c r="U17" s="25"/>
      <c r="V17" s="25"/>
      <c r="W17" s="25"/>
      <c r="X17" s="25"/>
      <c r="Y17" s="25"/>
      <c r="Z17" s="25"/>
    </row>
    <row r="18" spans="14:26" ht="12.9" customHeight="1">
      <c r="O18" s="24" t="s">
        <v>14</v>
      </c>
      <c r="P18" s="24"/>
      <c r="R18" s="31" t="s">
        <v>3</v>
      </c>
      <c r="S18" s="31"/>
      <c r="T18" s="31"/>
      <c r="U18" s="31"/>
      <c r="V18" s="31"/>
      <c r="W18" s="31"/>
      <c r="X18" s="31"/>
      <c r="Y18" s="31"/>
      <c r="Z18" s="31"/>
    </row>
    <row r="19" spans="14:26" ht="12.9" customHeight="1">
      <c r="O19" s="24"/>
      <c r="P19" s="24"/>
      <c r="R19" s="31"/>
      <c r="S19" s="31"/>
      <c r="T19" s="31"/>
      <c r="U19" s="31"/>
      <c r="V19" s="31"/>
      <c r="W19" s="31"/>
      <c r="X19" s="31"/>
      <c r="Y19" s="31"/>
      <c r="Z19" s="31"/>
    </row>
    <row r="20" spans="14:26" ht="12.9" customHeight="1">
      <c r="N20" s="1" t="s">
        <v>15</v>
      </c>
    </row>
    <row r="21" spans="14:26" ht="12.9" customHeight="1">
      <c r="O21" s="24" t="s">
        <v>13</v>
      </c>
      <c r="P21" s="24"/>
      <c r="R21" s="25" t="s">
        <v>89</v>
      </c>
      <c r="S21" s="25"/>
      <c r="T21" s="25"/>
      <c r="U21" s="25"/>
      <c r="V21" s="25"/>
      <c r="W21" s="25"/>
      <c r="X21" s="25"/>
      <c r="Y21" s="25"/>
      <c r="Z21" s="25"/>
    </row>
    <row r="22" spans="14:26" ht="12.9" customHeight="1">
      <c r="O22" s="24"/>
      <c r="P22" s="24"/>
      <c r="R22" s="25"/>
      <c r="S22" s="25"/>
      <c r="T22" s="25"/>
      <c r="U22" s="25"/>
      <c r="V22" s="25"/>
      <c r="W22" s="25"/>
      <c r="X22" s="25"/>
      <c r="Y22" s="25"/>
      <c r="Z22" s="25"/>
    </row>
    <row r="23" spans="14:26" ht="12.9" customHeight="1">
      <c r="O23" s="24" t="s">
        <v>14</v>
      </c>
      <c r="P23" s="24"/>
      <c r="R23" s="31" t="s">
        <v>3</v>
      </c>
      <c r="S23" s="31"/>
      <c r="T23" s="31"/>
      <c r="U23" s="31"/>
      <c r="V23" s="31"/>
      <c r="W23" s="31"/>
      <c r="X23" s="31"/>
      <c r="Y23" s="31"/>
      <c r="Z23" s="31"/>
    </row>
    <row r="24" spans="14:26" ht="12.9" customHeight="1">
      <c r="O24" s="24"/>
      <c r="P24" s="24"/>
      <c r="R24" s="31"/>
      <c r="S24" s="31"/>
      <c r="T24" s="31"/>
      <c r="U24" s="31"/>
      <c r="V24" s="31"/>
      <c r="W24" s="31"/>
      <c r="X24" s="31"/>
      <c r="Y24" s="31"/>
      <c r="Z24" s="31"/>
    </row>
    <row r="25" spans="14:26" ht="12.9" customHeight="1">
      <c r="O25" s="24" t="s">
        <v>13</v>
      </c>
      <c r="P25" s="24"/>
      <c r="R25" s="25"/>
      <c r="S25" s="25"/>
      <c r="T25" s="25"/>
      <c r="U25" s="25"/>
      <c r="V25" s="25"/>
      <c r="W25" s="25"/>
      <c r="X25" s="25"/>
      <c r="Y25" s="25"/>
      <c r="Z25" s="25"/>
    </row>
    <row r="26" spans="14:26" ht="12.9" customHeight="1">
      <c r="O26" s="24"/>
      <c r="P26" s="24"/>
      <c r="R26" s="25"/>
      <c r="S26" s="25"/>
      <c r="T26" s="25"/>
      <c r="U26" s="25"/>
      <c r="V26" s="25"/>
      <c r="W26" s="25"/>
      <c r="X26" s="25"/>
      <c r="Y26" s="25"/>
      <c r="Z26" s="25"/>
    </row>
    <row r="27" spans="14:26" ht="12.9" customHeight="1">
      <c r="O27" s="24" t="s">
        <v>14</v>
      </c>
      <c r="P27" s="24"/>
      <c r="R27" s="31"/>
      <c r="S27" s="31"/>
      <c r="T27" s="31"/>
      <c r="U27" s="31"/>
      <c r="V27" s="31"/>
      <c r="W27" s="31"/>
      <c r="X27" s="31"/>
      <c r="Y27" s="31"/>
      <c r="Z27" s="31"/>
    </row>
    <row r="28" spans="14:26" ht="12.9" customHeight="1">
      <c r="O28" s="24"/>
      <c r="P28" s="24"/>
      <c r="R28" s="31"/>
      <c r="S28" s="31"/>
      <c r="T28" s="31"/>
      <c r="U28" s="31"/>
      <c r="V28" s="31"/>
      <c r="W28" s="31"/>
      <c r="X28" s="31"/>
      <c r="Y28" s="31"/>
      <c r="Z28" s="31"/>
    </row>
    <row r="29" spans="14:26" ht="12.9" customHeight="1">
      <c r="O29" s="2"/>
      <c r="P29" s="2"/>
      <c r="R29" s="2"/>
      <c r="S29" s="2"/>
      <c r="T29" s="2"/>
      <c r="U29" s="2"/>
      <c r="V29" s="2"/>
      <c r="W29" s="2"/>
      <c r="X29" s="2"/>
      <c r="Y29" s="2"/>
      <c r="Z29" s="2"/>
    </row>
    <row r="30" spans="14:26" ht="12.9" customHeight="1">
      <c r="N30" s="1" t="s">
        <v>16</v>
      </c>
    </row>
    <row r="31" spans="14:26" ht="12.9" customHeight="1">
      <c r="O31" s="24" t="s">
        <v>13</v>
      </c>
      <c r="P31" s="24"/>
      <c r="R31" s="25" t="s">
        <v>89</v>
      </c>
      <c r="S31" s="25"/>
      <c r="T31" s="25"/>
      <c r="U31" s="25"/>
      <c r="V31" s="25"/>
      <c r="W31" s="25"/>
      <c r="X31" s="25"/>
      <c r="Y31" s="25"/>
      <c r="Z31" s="25"/>
    </row>
    <row r="32" spans="14:26" ht="12.9" customHeight="1">
      <c r="O32" s="24"/>
      <c r="P32" s="24"/>
      <c r="R32" s="25"/>
      <c r="S32" s="25"/>
      <c r="T32" s="25"/>
      <c r="U32" s="25"/>
      <c r="V32" s="25"/>
      <c r="W32" s="25"/>
      <c r="X32" s="25"/>
      <c r="Y32" s="25"/>
      <c r="Z32" s="25"/>
    </row>
    <row r="33" spans="2:27" ht="12.9" customHeight="1">
      <c r="O33" s="24" t="s">
        <v>14</v>
      </c>
      <c r="P33" s="24"/>
      <c r="R33" s="31" t="s">
        <v>3</v>
      </c>
      <c r="S33" s="31"/>
      <c r="T33" s="31"/>
      <c r="U33" s="31"/>
      <c r="V33" s="31"/>
      <c r="W33" s="31"/>
      <c r="X33" s="31"/>
      <c r="Y33" s="31"/>
      <c r="Z33" s="31"/>
    </row>
    <row r="34" spans="2:27" ht="12.9" customHeight="1">
      <c r="O34" s="24"/>
      <c r="P34" s="24"/>
      <c r="R34" s="31"/>
      <c r="S34" s="31"/>
      <c r="T34" s="31"/>
      <c r="U34" s="31"/>
      <c r="V34" s="31"/>
      <c r="W34" s="31"/>
      <c r="X34" s="31"/>
      <c r="Y34" s="31"/>
      <c r="Z34" s="31"/>
    </row>
    <row r="35" spans="2:27" ht="12.9" customHeight="1">
      <c r="B35" s="1" t="s">
        <v>19</v>
      </c>
    </row>
    <row r="36" spans="2:27" ht="12.9" customHeight="1">
      <c r="B36" s="32" t="s">
        <v>22</v>
      </c>
      <c r="C36" s="32"/>
      <c r="D36" s="32"/>
      <c r="E36" s="32"/>
      <c r="F36" s="32"/>
      <c r="G36" s="32"/>
      <c r="H36" s="32"/>
      <c r="I36" s="32"/>
      <c r="J36" s="32" t="s">
        <v>23</v>
      </c>
      <c r="K36" s="32"/>
      <c r="L36" s="32" t="s">
        <v>24</v>
      </c>
      <c r="M36" s="32"/>
      <c r="N36" s="32"/>
      <c r="O36" s="32"/>
      <c r="P36" s="32"/>
      <c r="Q36" s="32" t="s">
        <v>25</v>
      </c>
      <c r="R36" s="32"/>
      <c r="S36" s="32"/>
      <c r="T36" s="32" t="s">
        <v>21</v>
      </c>
      <c r="U36" s="32"/>
      <c r="V36" s="32"/>
      <c r="W36" s="32"/>
      <c r="X36" s="32" t="s">
        <v>20</v>
      </c>
      <c r="Y36" s="32"/>
      <c r="Z36" s="32"/>
      <c r="AA36" s="32"/>
    </row>
    <row r="37" spans="2:27" ht="12.9" customHeight="1">
      <c r="B37" s="20" t="s">
        <v>87</v>
      </c>
      <c r="C37" s="20"/>
      <c r="D37" s="20"/>
      <c r="E37" s="20"/>
      <c r="F37" s="20"/>
      <c r="G37" s="20"/>
      <c r="H37" s="20"/>
      <c r="I37" s="20"/>
      <c r="J37" s="21" t="s">
        <v>86</v>
      </c>
      <c r="K37" s="21"/>
      <c r="L37" s="22">
        <v>1000</v>
      </c>
      <c r="M37" s="22"/>
      <c r="N37" s="22"/>
      <c r="O37" s="22"/>
      <c r="P37" s="3" t="str">
        <f>+IF(L37="","","㎡")</f>
        <v>㎡</v>
      </c>
      <c r="Q37" s="23" t="s">
        <v>88</v>
      </c>
      <c r="R37" s="23"/>
      <c r="S37" s="23"/>
      <c r="T37" s="35">
        <v>45384</v>
      </c>
      <c r="U37" s="36"/>
      <c r="V37" s="36"/>
      <c r="W37" s="37"/>
      <c r="X37" s="34"/>
      <c r="Y37" s="21"/>
      <c r="Z37" s="21"/>
      <c r="AA37" s="21"/>
    </row>
    <row r="38" spans="2:27" ht="12.9" customHeight="1">
      <c r="B38" s="20" t="s">
        <v>95</v>
      </c>
      <c r="C38" s="20"/>
      <c r="D38" s="20"/>
      <c r="E38" s="20"/>
      <c r="F38" s="20"/>
      <c r="G38" s="20"/>
      <c r="H38" s="20"/>
      <c r="I38" s="20"/>
      <c r="J38" s="21"/>
      <c r="K38" s="21"/>
      <c r="L38" s="22">
        <v>1001</v>
      </c>
      <c r="M38" s="22"/>
      <c r="N38" s="22"/>
      <c r="O38" s="22"/>
      <c r="P38" s="3" t="str">
        <f t="shared" ref="P38:P41" si="0">+IF(L38="","","㎡")</f>
        <v>㎡</v>
      </c>
      <c r="Q38" s="23"/>
      <c r="R38" s="23"/>
      <c r="S38" s="23"/>
      <c r="T38" s="38"/>
      <c r="U38" s="39"/>
      <c r="V38" s="39"/>
      <c r="W38" s="40"/>
      <c r="X38" s="34"/>
      <c r="Y38" s="21"/>
      <c r="Z38" s="21"/>
      <c r="AA38" s="21"/>
    </row>
    <row r="39" spans="2:27" ht="12.9" customHeight="1">
      <c r="B39" s="20" t="s">
        <v>96</v>
      </c>
      <c r="C39" s="20"/>
      <c r="D39" s="20"/>
      <c r="E39" s="20"/>
      <c r="F39" s="20"/>
      <c r="G39" s="20"/>
      <c r="H39" s="20"/>
      <c r="I39" s="20"/>
      <c r="J39" s="21"/>
      <c r="K39" s="21"/>
      <c r="L39" s="22">
        <v>1002</v>
      </c>
      <c r="M39" s="22"/>
      <c r="N39" s="22"/>
      <c r="O39" s="22"/>
      <c r="P39" s="3" t="str">
        <f t="shared" si="0"/>
        <v>㎡</v>
      </c>
      <c r="Q39" s="23"/>
      <c r="R39" s="23"/>
      <c r="S39" s="23"/>
      <c r="T39" s="38"/>
      <c r="U39" s="39"/>
      <c r="V39" s="39"/>
      <c r="W39" s="40"/>
      <c r="X39" s="34"/>
      <c r="Y39" s="21"/>
      <c r="Z39" s="21"/>
      <c r="AA39" s="21"/>
    </row>
    <row r="40" spans="2:27" ht="12.9" customHeight="1">
      <c r="B40" s="20" t="s">
        <v>97</v>
      </c>
      <c r="C40" s="20"/>
      <c r="D40" s="20"/>
      <c r="E40" s="20"/>
      <c r="F40" s="20"/>
      <c r="G40" s="20"/>
      <c r="H40" s="20"/>
      <c r="I40" s="20"/>
      <c r="J40" s="21"/>
      <c r="K40" s="21"/>
      <c r="L40" s="22">
        <v>1003</v>
      </c>
      <c r="M40" s="22"/>
      <c r="N40" s="22"/>
      <c r="O40" s="22"/>
      <c r="P40" s="3" t="str">
        <f t="shared" si="0"/>
        <v>㎡</v>
      </c>
      <c r="Q40" s="23"/>
      <c r="R40" s="23"/>
      <c r="S40" s="23"/>
      <c r="T40" s="38"/>
      <c r="U40" s="39"/>
      <c r="V40" s="39"/>
      <c r="W40" s="40"/>
      <c r="X40" s="34"/>
      <c r="Y40" s="21"/>
      <c r="Z40" s="21"/>
      <c r="AA40" s="21"/>
    </row>
    <row r="41" spans="2:27" ht="12.9" customHeight="1">
      <c r="B41" s="20" t="s">
        <v>98</v>
      </c>
      <c r="C41" s="20"/>
      <c r="D41" s="20"/>
      <c r="E41" s="20"/>
      <c r="F41" s="20"/>
      <c r="G41" s="20"/>
      <c r="H41" s="20"/>
      <c r="I41" s="20"/>
      <c r="J41" s="21"/>
      <c r="K41" s="21"/>
      <c r="L41" s="22">
        <v>1004</v>
      </c>
      <c r="M41" s="22"/>
      <c r="N41" s="22"/>
      <c r="O41" s="22"/>
      <c r="P41" s="3" t="str">
        <f t="shared" si="0"/>
        <v>㎡</v>
      </c>
      <c r="Q41" s="23"/>
      <c r="R41" s="23"/>
      <c r="S41" s="23"/>
      <c r="T41" s="41"/>
      <c r="U41" s="42"/>
      <c r="V41" s="42"/>
      <c r="W41" s="43"/>
      <c r="X41" s="34"/>
      <c r="Y41" s="21"/>
      <c r="Z41" s="21"/>
      <c r="AA41" s="21"/>
    </row>
    <row r="42" spans="2:27" ht="12.9" customHeight="1"/>
    <row r="43" spans="2:27" ht="12.9" customHeight="1">
      <c r="B43" s="1" t="s">
        <v>27</v>
      </c>
    </row>
    <row r="44" spans="2:27" ht="12.9" customHeight="1">
      <c r="C44" s="1" t="s">
        <v>28</v>
      </c>
    </row>
    <row r="45" spans="2:27" ht="12.9" customHeight="1"/>
    <row r="46" spans="2:27" ht="12.9" customHeight="1">
      <c r="K46" s="24" t="s">
        <v>30</v>
      </c>
      <c r="L46" s="24"/>
      <c r="M46" s="24"/>
      <c r="N46" s="24"/>
      <c r="O46" s="24"/>
    </row>
    <row r="47" spans="2:27" ht="12.9" customHeight="1">
      <c r="B47" s="1" t="s">
        <v>29</v>
      </c>
      <c r="P47" s="1" t="s">
        <v>32</v>
      </c>
    </row>
    <row r="48" spans="2:27" ht="12.9" customHeight="1">
      <c r="K48" s="24" t="s">
        <v>31</v>
      </c>
      <c r="L48" s="24"/>
      <c r="M48" s="24"/>
      <c r="N48" s="24"/>
      <c r="O48" s="24"/>
    </row>
    <row r="49" spans="2:22" ht="12.9" customHeight="1">
      <c r="P49" s="33" t="s">
        <v>2</v>
      </c>
      <c r="Q49" s="33"/>
      <c r="R49" s="33"/>
      <c r="S49" s="33"/>
      <c r="T49" s="33"/>
      <c r="U49" s="33"/>
      <c r="V49" s="33"/>
    </row>
    <row r="50" spans="2:22" ht="12.9" customHeight="1"/>
    <row r="51" spans="2:22" ht="12.9" customHeight="1"/>
    <row r="52" spans="2:22" ht="12.9" customHeight="1">
      <c r="B52" s="1" t="s">
        <v>33</v>
      </c>
    </row>
    <row r="53" spans="2:22" ht="12.9" customHeight="1">
      <c r="B53" s="1" t="s">
        <v>34</v>
      </c>
    </row>
    <row r="54" spans="2:22" ht="15" customHeight="1"/>
    <row r="55" spans="2:22" ht="15" customHeight="1"/>
    <row r="56" spans="2:22" ht="15" customHeight="1"/>
    <row r="57" spans="2:22" ht="15" customHeight="1"/>
    <row r="58" spans="2:22" ht="15" customHeight="1"/>
    <row r="59" spans="2:22" ht="15" customHeight="1"/>
    <row r="60" spans="2:22" ht="15" customHeight="1"/>
    <row r="61" spans="2:22" ht="15" customHeight="1"/>
    <row r="62" spans="2:22" ht="15" customHeight="1"/>
    <row r="63" spans="2:22" ht="15" customHeight="1"/>
    <row r="64" spans="2:22"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sheetData>
  <mergeCells count="59">
    <mergeCell ref="P49:V49"/>
    <mergeCell ref="X41:AA41"/>
    <mergeCell ref="O25:P26"/>
    <mergeCell ref="R25:Z26"/>
    <mergeCell ref="O27:P28"/>
    <mergeCell ref="R27:Z28"/>
    <mergeCell ref="X37:AA37"/>
    <mergeCell ref="X36:AA36"/>
    <mergeCell ref="T36:W36"/>
    <mergeCell ref="X38:AA38"/>
    <mergeCell ref="Q39:S39"/>
    <mergeCell ref="X39:AA39"/>
    <mergeCell ref="Q40:S40"/>
    <mergeCell ref="X40:AA40"/>
    <mergeCell ref="Q41:S41"/>
    <mergeCell ref="T37:W41"/>
    <mergeCell ref="K46:O46"/>
    <mergeCell ref="K48:O48"/>
    <mergeCell ref="B41:I41"/>
    <mergeCell ref="J41:K41"/>
    <mergeCell ref="L41:O41"/>
    <mergeCell ref="B36:I36"/>
    <mergeCell ref="J36:K36"/>
    <mergeCell ref="L36:P36"/>
    <mergeCell ref="Q36:S36"/>
    <mergeCell ref="O23:P24"/>
    <mergeCell ref="R23:Z24"/>
    <mergeCell ref="O31:P32"/>
    <mergeCell ref="R31:Z32"/>
    <mergeCell ref="O33:P34"/>
    <mergeCell ref="R33:Z34"/>
    <mergeCell ref="O21:P22"/>
    <mergeCell ref="R21:Z22"/>
    <mergeCell ref="H2:V2"/>
    <mergeCell ref="AL3:AQ3"/>
    <mergeCell ref="B11:AA11"/>
    <mergeCell ref="B12:AA12"/>
    <mergeCell ref="S8:V8"/>
    <mergeCell ref="S10:V10"/>
    <mergeCell ref="B13:AA13"/>
    <mergeCell ref="O16:P17"/>
    <mergeCell ref="O18:P19"/>
    <mergeCell ref="R16:Z17"/>
    <mergeCell ref="R18:Z19"/>
    <mergeCell ref="F5:H5"/>
    <mergeCell ref="B37:I37"/>
    <mergeCell ref="J37:K37"/>
    <mergeCell ref="L37:O37"/>
    <mergeCell ref="Q37:S37"/>
    <mergeCell ref="B40:I40"/>
    <mergeCell ref="J40:K40"/>
    <mergeCell ref="L40:O40"/>
    <mergeCell ref="Q38:S38"/>
    <mergeCell ref="B38:I38"/>
    <mergeCell ref="J38:K38"/>
    <mergeCell ref="L38:O38"/>
    <mergeCell ref="B39:I39"/>
    <mergeCell ref="J39:K39"/>
    <mergeCell ref="L39:O39"/>
  </mergeCells>
  <phoneticPr fontId="2"/>
  <pageMargins left="0.82677165354330717" right="0.23622047244094491" top="0.9448818897637796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78A21-C21D-4128-94BE-33218F93085E}">
  <dimension ref="A1:AA249"/>
  <sheetViews>
    <sheetView showZeros="0" topLeftCell="A22" zoomScale="140" zoomScaleNormal="140" workbookViewId="0">
      <selection activeCell="C12" sqref="C12:I12"/>
    </sheetView>
  </sheetViews>
  <sheetFormatPr defaultColWidth="9" defaultRowHeight="13.2"/>
  <cols>
    <col min="1" max="51" width="3.09765625" style="1" customWidth="1"/>
    <col min="52" max="16384" width="9" style="1"/>
  </cols>
  <sheetData>
    <row r="1" spans="1:27" ht="15" customHeight="1">
      <c r="A1" s="1" t="s">
        <v>35</v>
      </c>
    </row>
    <row r="2" spans="1:27" ht="15" customHeight="1">
      <c r="A2" s="26" t="s">
        <v>36</v>
      </c>
      <c r="B2" s="26"/>
      <c r="C2" s="26"/>
      <c r="D2" s="26"/>
      <c r="E2" s="26"/>
      <c r="F2" s="26"/>
      <c r="G2" s="26"/>
      <c r="H2" s="26"/>
      <c r="I2" s="26"/>
      <c r="J2" s="26"/>
      <c r="K2" s="26"/>
      <c r="L2" s="26"/>
      <c r="M2" s="26"/>
      <c r="N2" s="26"/>
      <c r="O2" s="26"/>
      <c r="P2" s="26"/>
      <c r="Q2" s="26"/>
      <c r="R2" s="26"/>
      <c r="S2" s="26"/>
      <c r="T2" s="26"/>
      <c r="U2" s="26"/>
      <c r="V2" s="26"/>
      <c r="W2" s="26"/>
      <c r="X2" s="26"/>
      <c r="Y2" s="26"/>
      <c r="Z2" s="26"/>
      <c r="AA2" s="26"/>
    </row>
    <row r="3" spans="1:27" ht="15" customHeight="1">
      <c r="V3" s="24"/>
      <c r="W3" s="24"/>
      <c r="X3" s="24"/>
      <c r="Y3" s="24"/>
      <c r="Z3" s="24"/>
      <c r="AA3" s="24"/>
    </row>
    <row r="4" spans="1:27" ht="15" customHeight="1"/>
    <row r="5" spans="1:27" ht="15" customHeight="1">
      <c r="B5" s="46" t="str">
        <f>+IF('②様式1（通知書）'!U3="","令和 年　月　日",'②様式1（通知書）'!AL3)</f>
        <v>令和6年4月1日</v>
      </c>
      <c r="C5" s="46"/>
      <c r="D5" s="46"/>
      <c r="E5" s="46"/>
      <c r="F5" s="46"/>
      <c r="G5" s="46"/>
      <c r="H5" s="1" t="s">
        <v>37</v>
      </c>
      <c r="R5" s="29" t="str">
        <f>+'②様式1（通知書）'!B37</f>
        <v>松山市朝生田町１丁目12-19</v>
      </c>
      <c r="S5" s="29"/>
      <c r="T5" s="29"/>
      <c r="U5" s="29"/>
      <c r="V5" s="29"/>
      <c r="W5" s="29"/>
      <c r="X5" s="29"/>
      <c r="Y5" s="29"/>
      <c r="Z5" s="29"/>
      <c r="AA5" s="29"/>
    </row>
    <row r="6" spans="1:27" ht="15" customHeight="1">
      <c r="A6" s="1" t="s">
        <v>38</v>
      </c>
      <c r="B6" s="2">
        <f>+IF(COUNTA('②様式1（通知書）'!B37:B41)=1,"-",COUNTA('②様式1（通知書）'!B37:B41)-1)</f>
        <v>4</v>
      </c>
      <c r="C6" s="1" t="s">
        <v>39</v>
      </c>
      <c r="G6" s="47">
        <f>+IF('②様式1（通知書）'!L37="","-",SUM('②様式1（通知書）'!L37:L41))</f>
        <v>5010</v>
      </c>
      <c r="H6" s="47"/>
      <c r="I6" s="47"/>
      <c r="J6" s="1" t="s">
        <v>40</v>
      </c>
    </row>
    <row r="7" spans="1:27" ht="15" customHeight="1">
      <c r="C7" s="1" t="s">
        <v>42</v>
      </c>
      <c r="U7" s="24" t="s">
        <v>46</v>
      </c>
      <c r="V7" s="24"/>
      <c r="W7" s="24"/>
      <c r="X7" s="24"/>
    </row>
    <row r="8" spans="1:27" ht="15" customHeight="1">
      <c r="A8" s="1" t="s">
        <v>41</v>
      </c>
      <c r="Q8" s="1" t="s">
        <v>43</v>
      </c>
      <c r="X8" s="1" t="s">
        <v>45</v>
      </c>
    </row>
    <row r="9" spans="1:27" ht="15" customHeight="1">
      <c r="C9" s="1" t="s">
        <v>6</v>
      </c>
      <c r="U9" s="24" t="s">
        <v>44</v>
      </c>
      <c r="V9" s="24"/>
      <c r="W9" s="24"/>
      <c r="X9" s="24"/>
    </row>
    <row r="10" spans="1:27" ht="15" customHeight="1">
      <c r="A10" s="1" t="s">
        <v>47</v>
      </c>
      <c r="C10" s="4"/>
      <c r="D10" s="4"/>
      <c r="E10" s="4"/>
      <c r="F10" s="4"/>
      <c r="G10" s="4"/>
      <c r="H10" s="4"/>
      <c r="I10" s="4"/>
      <c r="J10" s="4"/>
      <c r="K10" s="4"/>
      <c r="L10" s="4"/>
      <c r="M10" s="4"/>
      <c r="N10" s="4"/>
      <c r="O10" s="4"/>
      <c r="P10" s="4"/>
      <c r="Q10" s="4"/>
      <c r="R10" s="4"/>
      <c r="S10" s="4"/>
      <c r="T10" s="4"/>
      <c r="U10" s="4"/>
      <c r="V10" s="4"/>
      <c r="W10" s="4"/>
      <c r="X10" s="4"/>
      <c r="Y10" s="4"/>
      <c r="Z10" s="4"/>
      <c r="AA10" s="4"/>
    </row>
    <row r="11" spans="1:27" ht="15" customHeight="1"/>
    <row r="12" spans="1:27" ht="15" customHeight="1">
      <c r="C12" s="44" t="str">
        <f>+B5</f>
        <v>令和6年4月1日</v>
      </c>
      <c r="D12" s="24"/>
      <c r="E12" s="24"/>
      <c r="F12" s="24"/>
      <c r="G12" s="24"/>
      <c r="H12" s="24"/>
      <c r="I12" s="24"/>
    </row>
    <row r="13" spans="1:27" ht="15" customHeight="1"/>
    <row r="14" spans="1:27" ht="15" customHeight="1">
      <c r="N14" s="1" t="s">
        <v>12</v>
      </c>
    </row>
    <row r="15" spans="1:27" ht="15" customHeight="1">
      <c r="O15" s="24" t="s">
        <v>13</v>
      </c>
      <c r="P15" s="24"/>
      <c r="R15" s="45" t="str">
        <f>+IF('②様式1（通知書）'!R16="","",'②様式1（通知書）'!R16)</f>
        <v>松山市朝生田町1丁目12-19</v>
      </c>
      <c r="S15" s="45"/>
      <c r="T15" s="45"/>
      <c r="U15" s="45"/>
      <c r="V15" s="45"/>
      <c r="W15" s="45"/>
      <c r="X15" s="45"/>
      <c r="Y15" s="45"/>
      <c r="Z15" s="45"/>
    </row>
    <row r="16" spans="1:27" ht="15" customHeight="1">
      <c r="O16" s="24"/>
      <c r="P16" s="24"/>
      <c r="R16" s="45"/>
      <c r="S16" s="45"/>
      <c r="T16" s="45"/>
      <c r="U16" s="45"/>
      <c r="V16" s="45"/>
      <c r="W16" s="45"/>
      <c r="X16" s="45"/>
      <c r="Y16" s="45"/>
      <c r="Z16" s="45"/>
    </row>
    <row r="17" spans="13:26" ht="15" customHeight="1">
      <c r="O17" s="24" t="s">
        <v>14</v>
      </c>
      <c r="P17" s="24"/>
      <c r="R17" s="24" t="str">
        <f>+IF('②様式1（通知書）'!R18="","",'②様式1（通知書）'!R18)</f>
        <v>道後平野土地改良区</v>
      </c>
      <c r="S17" s="24"/>
      <c r="T17" s="24"/>
      <c r="U17" s="24"/>
      <c r="V17" s="24"/>
      <c r="W17" s="24"/>
      <c r="X17" s="24"/>
      <c r="Y17" s="24"/>
      <c r="Z17" s="24"/>
    </row>
    <row r="18" spans="13:26" ht="15" customHeight="1">
      <c r="M18" s="1" t="s">
        <v>48</v>
      </c>
      <c r="O18" s="24"/>
      <c r="P18" s="24"/>
      <c r="R18" s="24"/>
      <c r="S18" s="24"/>
      <c r="T18" s="24"/>
      <c r="U18" s="24"/>
      <c r="V18" s="24"/>
      <c r="W18" s="24"/>
      <c r="X18" s="24"/>
      <c r="Y18" s="24"/>
      <c r="Z18" s="24"/>
    </row>
    <row r="19" spans="13:26" ht="15" customHeight="1">
      <c r="N19" s="1" t="s">
        <v>15</v>
      </c>
    </row>
    <row r="20" spans="13:26" ht="15" customHeight="1">
      <c r="O20" s="24" t="s">
        <v>13</v>
      </c>
      <c r="P20" s="24"/>
      <c r="R20" s="45" t="str">
        <f>+IF('②様式1（通知書）'!R21="","",'②様式1（通知書）'!R21)</f>
        <v>松山市朝生田町1丁目12-19</v>
      </c>
      <c r="S20" s="45"/>
      <c r="T20" s="45"/>
      <c r="U20" s="45"/>
      <c r="V20" s="45"/>
      <c r="W20" s="45"/>
      <c r="X20" s="45"/>
      <c r="Y20" s="45"/>
      <c r="Z20" s="45"/>
    </row>
    <row r="21" spans="13:26" ht="15" customHeight="1">
      <c r="O21" s="24"/>
      <c r="P21" s="24"/>
      <c r="R21" s="45"/>
      <c r="S21" s="45"/>
      <c r="T21" s="45"/>
      <c r="U21" s="45"/>
      <c r="V21" s="45"/>
      <c r="W21" s="45"/>
      <c r="X21" s="45"/>
      <c r="Y21" s="45"/>
      <c r="Z21" s="45"/>
    </row>
    <row r="22" spans="13:26" ht="15" customHeight="1">
      <c r="O22" s="24" t="s">
        <v>14</v>
      </c>
      <c r="P22" s="24"/>
      <c r="R22" s="24" t="str">
        <f>+IF('②様式1（通知書）'!R23="","",'②様式1（通知書）'!R23)</f>
        <v>道後平野土地改良区</v>
      </c>
      <c r="S22" s="24"/>
      <c r="T22" s="24"/>
      <c r="U22" s="24"/>
      <c r="V22" s="24"/>
      <c r="W22" s="24"/>
      <c r="X22" s="24"/>
      <c r="Y22" s="24"/>
      <c r="Z22" s="24"/>
    </row>
    <row r="23" spans="13:26" ht="15" customHeight="1">
      <c r="O23" s="24"/>
      <c r="P23" s="24"/>
      <c r="R23" s="24"/>
      <c r="S23" s="24"/>
      <c r="T23" s="24"/>
      <c r="U23" s="24"/>
      <c r="V23" s="24"/>
      <c r="W23" s="24"/>
      <c r="X23" s="24"/>
      <c r="Y23" s="24"/>
      <c r="Z23" s="24"/>
    </row>
    <row r="24" spans="13:26" ht="15" customHeight="1">
      <c r="O24" s="24" t="s">
        <v>13</v>
      </c>
      <c r="P24" s="24"/>
      <c r="R24" s="45" t="str">
        <f>+IF('②様式1（通知書）'!R25="","       -----------------",'②様式1（通知書）'!R25)</f>
        <v xml:space="preserve">       -----------------</v>
      </c>
      <c r="S24" s="45"/>
      <c r="T24" s="45"/>
      <c r="U24" s="45"/>
      <c r="V24" s="45"/>
      <c r="W24" s="45"/>
      <c r="X24" s="45"/>
      <c r="Y24" s="45"/>
      <c r="Z24" s="45"/>
    </row>
    <row r="25" spans="13:26" ht="15" customHeight="1">
      <c r="O25" s="24"/>
      <c r="P25" s="24"/>
      <c r="R25" s="45"/>
      <c r="S25" s="45"/>
      <c r="T25" s="45"/>
      <c r="U25" s="45"/>
      <c r="V25" s="45"/>
      <c r="W25" s="45"/>
      <c r="X25" s="45"/>
      <c r="Y25" s="45"/>
      <c r="Z25" s="45"/>
    </row>
    <row r="26" spans="13:26" ht="15" customHeight="1">
      <c r="O26" s="24" t="s">
        <v>14</v>
      </c>
      <c r="P26" s="24"/>
      <c r="R26" s="24" t="str">
        <f>+IF('②様式1（通知書）'!R27="","----------------",'②様式1（通知書）'!R27)</f>
        <v>----------------</v>
      </c>
      <c r="S26" s="24"/>
      <c r="T26" s="24"/>
      <c r="U26" s="24"/>
      <c r="V26" s="24"/>
      <c r="W26" s="24"/>
      <c r="X26" s="24"/>
      <c r="Y26" s="24"/>
      <c r="Z26" s="24"/>
    </row>
    <row r="27" spans="13:26" ht="15" customHeight="1">
      <c r="O27" s="24"/>
      <c r="P27" s="24"/>
      <c r="R27" s="24"/>
      <c r="S27" s="24"/>
      <c r="T27" s="24"/>
      <c r="U27" s="24"/>
      <c r="V27" s="24"/>
      <c r="W27" s="24"/>
      <c r="X27" s="24"/>
      <c r="Y27" s="24"/>
      <c r="Z27" s="24"/>
    </row>
    <row r="28" spans="13:26" ht="15" customHeight="1">
      <c r="O28" s="2"/>
      <c r="P28" s="2"/>
      <c r="R28" s="2"/>
      <c r="S28" s="2"/>
      <c r="T28" s="2"/>
      <c r="U28" s="2"/>
      <c r="V28" s="2"/>
      <c r="W28" s="2"/>
      <c r="X28" s="2"/>
      <c r="Y28" s="2"/>
      <c r="Z28" s="2"/>
    </row>
    <row r="29" spans="13:26" ht="15" customHeight="1">
      <c r="O29" s="2"/>
      <c r="P29" s="2"/>
      <c r="R29" s="2"/>
      <c r="S29" s="2"/>
      <c r="T29" s="2"/>
      <c r="U29" s="2"/>
      <c r="V29" s="2"/>
      <c r="W29" s="2"/>
      <c r="X29" s="2"/>
      <c r="Y29" s="2"/>
      <c r="Z29" s="2"/>
    </row>
    <row r="30" spans="13:26" ht="15" customHeight="1">
      <c r="O30" s="2"/>
      <c r="P30" s="2"/>
      <c r="R30" s="2"/>
      <c r="S30" s="2"/>
      <c r="T30" s="2"/>
      <c r="U30" s="2"/>
      <c r="V30" s="2"/>
      <c r="W30" s="2"/>
      <c r="X30" s="2"/>
      <c r="Y30" s="2"/>
      <c r="Z30" s="2"/>
    </row>
    <row r="31" spans="13:26" ht="15" customHeight="1"/>
    <row r="32" spans="13:26" ht="15" customHeight="1">
      <c r="N32" s="1" t="s">
        <v>49</v>
      </c>
    </row>
    <row r="33" spans="1:2" ht="15" customHeight="1"/>
    <row r="34" spans="1:2" ht="15" customHeight="1">
      <c r="A34" s="1" t="s">
        <v>50</v>
      </c>
    </row>
    <row r="35" spans="1:2" ht="15" customHeight="1">
      <c r="B35" s="1" t="s">
        <v>51</v>
      </c>
    </row>
    <row r="36" spans="1:2" ht="15" customHeight="1">
      <c r="A36" s="1" t="s">
        <v>52</v>
      </c>
    </row>
    <row r="37" spans="1:2" ht="15" customHeight="1">
      <c r="A37" s="1" t="s">
        <v>53</v>
      </c>
    </row>
    <row r="38" spans="1:2" ht="15" customHeight="1">
      <c r="A38" s="1" t="s">
        <v>54</v>
      </c>
    </row>
    <row r="39" spans="1:2" ht="15" customHeight="1">
      <c r="A39" s="1" t="s">
        <v>55</v>
      </c>
    </row>
    <row r="40" spans="1:2" ht="15" customHeight="1">
      <c r="A40" s="1" t="s">
        <v>56</v>
      </c>
    </row>
    <row r="41" spans="1:2" ht="15" customHeight="1">
      <c r="B41" s="1" t="s">
        <v>57</v>
      </c>
    </row>
    <row r="42" spans="1:2" ht="15" customHeight="1"/>
    <row r="43" spans="1:2" ht="15" customHeight="1"/>
    <row r="44" spans="1:2" ht="15" customHeight="1"/>
    <row r="45" spans="1:2" ht="15" customHeight="1"/>
    <row r="46" spans="1:2" ht="15" customHeight="1"/>
    <row r="47" spans="1:2" ht="15" customHeight="1"/>
    <row r="48" spans="1:2"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sheetData>
  <mergeCells count="20">
    <mergeCell ref="O26:P27"/>
    <mergeCell ref="R26:Z27"/>
    <mergeCell ref="O24:P25"/>
    <mergeCell ref="R24:Z25"/>
    <mergeCell ref="V3:AA3"/>
    <mergeCell ref="A2:AA2"/>
    <mergeCell ref="C12:I12"/>
    <mergeCell ref="O22:P23"/>
    <mergeCell ref="R22:Z23"/>
    <mergeCell ref="O15:P16"/>
    <mergeCell ref="R15:Z16"/>
    <mergeCell ref="O17:P18"/>
    <mergeCell ref="R17:Z18"/>
    <mergeCell ref="O20:P21"/>
    <mergeCell ref="R20:Z21"/>
    <mergeCell ref="B5:G5"/>
    <mergeCell ref="R5:AA5"/>
    <mergeCell ref="G6:I6"/>
    <mergeCell ref="U7:X7"/>
    <mergeCell ref="U9:X9"/>
  </mergeCells>
  <phoneticPr fontId="2"/>
  <pageMargins left="0.82677165354330717" right="0.23622047244094491" top="0.9448818897637796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9649F-3868-4C5D-8BF1-99D479435869}">
  <dimension ref="A1:AA273"/>
  <sheetViews>
    <sheetView showZeros="0" topLeftCell="A25" zoomScale="140" zoomScaleNormal="140" workbookViewId="0">
      <selection activeCell="T39" sqref="T39:W43"/>
    </sheetView>
  </sheetViews>
  <sheetFormatPr defaultColWidth="9" defaultRowHeight="13.2"/>
  <cols>
    <col min="1" max="51" width="3.09765625" style="1" customWidth="1"/>
    <col min="52" max="16384" width="9" style="1"/>
  </cols>
  <sheetData>
    <row r="1" spans="1:27" ht="15" customHeight="1">
      <c r="A1" s="1" t="s">
        <v>74</v>
      </c>
    </row>
    <row r="2" spans="1:27" ht="15" customHeight="1">
      <c r="H2" s="26" t="s">
        <v>75</v>
      </c>
      <c r="I2" s="26"/>
      <c r="J2" s="26"/>
      <c r="K2" s="26"/>
      <c r="L2" s="26"/>
      <c r="M2" s="26"/>
      <c r="N2" s="26"/>
      <c r="O2" s="26"/>
      <c r="P2" s="26"/>
      <c r="Q2" s="26"/>
      <c r="R2" s="26"/>
      <c r="S2" s="26"/>
      <c r="T2" s="26"/>
      <c r="U2" s="26"/>
      <c r="V2" s="26"/>
    </row>
    <row r="3" spans="1:27" ht="15" customHeight="1">
      <c r="V3" s="13"/>
    </row>
    <row r="4" spans="1:27" ht="15" customHeight="1"/>
    <row r="5" spans="1:27" ht="15" customHeight="1">
      <c r="U5" s="1" t="s">
        <v>77</v>
      </c>
    </row>
    <row r="6" spans="1:27" ht="15" customHeight="1">
      <c r="B6" s="61" t="str">
        <f>+'②様式1（通知書）'!AL3</f>
        <v>令和6年4月1日</v>
      </c>
      <c r="C6" s="33"/>
      <c r="D6" s="33"/>
      <c r="E6" s="33"/>
      <c r="F6" s="33"/>
      <c r="G6" s="33"/>
      <c r="H6" s="1" t="s">
        <v>76</v>
      </c>
      <c r="P6" s="62">
        <f>+IF('②様式1（通知書）'!T37="","令和　年　月　日",'②様式1（通知書）'!T37)</f>
        <v>45384</v>
      </c>
      <c r="Q6" s="62"/>
      <c r="R6" s="62"/>
      <c r="S6" s="62"/>
      <c r="T6" s="62"/>
      <c r="U6" s="62"/>
    </row>
    <row r="7" spans="1:27" ht="15" customHeight="1">
      <c r="U7" s="1" t="s">
        <v>78</v>
      </c>
    </row>
    <row r="8" spans="1:27" ht="15" customHeight="1">
      <c r="B8" s="1" t="s">
        <v>79</v>
      </c>
    </row>
    <row r="9" spans="1:27" ht="15" customHeight="1"/>
    <row r="10" spans="1:27" ht="15" customHeight="1">
      <c r="B10" s="4"/>
      <c r="C10" s="4"/>
      <c r="D10" s="56" t="str">
        <f>+IF('②様式1（通知書）'!U3="","令和　　年　　月　　日",'②様式1（通知書）'!AL3)</f>
        <v>令和6年4月1日</v>
      </c>
      <c r="E10" s="56"/>
      <c r="F10" s="56"/>
      <c r="G10" s="56"/>
      <c r="H10" s="56"/>
      <c r="I10" s="56"/>
      <c r="J10" s="56"/>
      <c r="K10" s="4"/>
      <c r="L10" s="4"/>
      <c r="M10" s="4"/>
      <c r="N10" s="4"/>
      <c r="O10" s="4"/>
      <c r="P10" s="4"/>
      <c r="Q10" s="4"/>
      <c r="R10" s="4"/>
      <c r="S10" s="4"/>
      <c r="T10" s="4"/>
      <c r="U10" s="4"/>
      <c r="V10" s="4"/>
      <c r="W10" s="4"/>
      <c r="X10" s="4"/>
      <c r="Y10" s="4"/>
      <c r="Z10" s="4"/>
      <c r="AA10" s="4"/>
    </row>
    <row r="11" spans="1:27" ht="15" customHeight="1"/>
    <row r="12" spans="1:27" ht="15" customHeight="1"/>
    <row r="13" spans="1:27" ht="15" customHeight="1">
      <c r="N13" s="1" t="s">
        <v>12</v>
      </c>
    </row>
    <row r="14" spans="1:27" ht="15" customHeight="1">
      <c r="O14" s="24" t="s">
        <v>13</v>
      </c>
      <c r="P14" s="24"/>
      <c r="R14" s="45" t="str">
        <f>+IF('②様式1（通知書）'!R16="","",'②様式1（通知書）'!R16)</f>
        <v>松山市朝生田町1丁目12-19</v>
      </c>
      <c r="S14" s="45"/>
      <c r="T14" s="45"/>
      <c r="U14" s="45"/>
      <c r="V14" s="45"/>
      <c r="W14" s="45"/>
      <c r="X14" s="45"/>
      <c r="Y14" s="45"/>
      <c r="Z14" s="45"/>
    </row>
    <row r="15" spans="1:27" ht="15" customHeight="1">
      <c r="O15" s="24"/>
      <c r="P15" s="24"/>
      <c r="R15" s="45"/>
      <c r="S15" s="45"/>
      <c r="T15" s="45"/>
      <c r="U15" s="45"/>
      <c r="V15" s="45"/>
      <c r="W15" s="45"/>
      <c r="X15" s="45"/>
      <c r="Y15" s="45"/>
      <c r="Z15" s="45"/>
    </row>
    <row r="16" spans="1:27" ht="15" customHeight="1">
      <c r="O16" s="24" t="s">
        <v>14</v>
      </c>
      <c r="P16" s="24"/>
      <c r="R16" s="24" t="str">
        <f>+IF('②様式1（通知書）'!R18="","",'②様式1（通知書）'!R18)</f>
        <v>道後平野土地改良区</v>
      </c>
      <c r="S16" s="24"/>
      <c r="T16" s="24"/>
      <c r="U16" s="24"/>
      <c r="V16" s="24"/>
      <c r="W16" s="24"/>
      <c r="X16" s="24"/>
      <c r="Y16" s="24"/>
      <c r="Z16" s="24"/>
    </row>
    <row r="17" spans="14:26" ht="15" customHeight="1">
      <c r="O17" s="24"/>
      <c r="P17" s="24"/>
      <c r="R17" s="24"/>
      <c r="S17" s="24"/>
      <c r="T17" s="24"/>
      <c r="U17" s="24"/>
      <c r="V17" s="24"/>
      <c r="W17" s="24"/>
      <c r="X17" s="24"/>
      <c r="Y17" s="24"/>
      <c r="Z17" s="24"/>
    </row>
    <row r="18" spans="14:26" ht="15" customHeight="1">
      <c r="N18" s="1" t="s">
        <v>15</v>
      </c>
    </row>
    <row r="19" spans="14:26" ht="15" customHeight="1">
      <c r="O19" s="24" t="s">
        <v>13</v>
      </c>
      <c r="P19" s="24"/>
      <c r="R19" s="45" t="str">
        <f>+IF('②様式1（通知書）'!R21="","",'②様式1（通知書）'!R21)</f>
        <v>松山市朝生田町1丁目12-19</v>
      </c>
      <c r="S19" s="45"/>
      <c r="T19" s="45"/>
      <c r="U19" s="45"/>
      <c r="V19" s="45"/>
      <c r="W19" s="45"/>
      <c r="X19" s="45"/>
      <c r="Y19" s="45"/>
      <c r="Z19" s="45"/>
    </row>
    <row r="20" spans="14:26" ht="15" customHeight="1">
      <c r="O20" s="24"/>
      <c r="P20" s="24"/>
      <c r="R20" s="45"/>
      <c r="S20" s="45"/>
      <c r="T20" s="45"/>
      <c r="U20" s="45"/>
      <c r="V20" s="45"/>
      <c r="W20" s="45"/>
      <c r="X20" s="45"/>
      <c r="Y20" s="45"/>
      <c r="Z20" s="45"/>
    </row>
    <row r="21" spans="14:26" ht="15" customHeight="1">
      <c r="O21" s="24" t="s">
        <v>14</v>
      </c>
      <c r="P21" s="24"/>
      <c r="R21" s="24" t="str">
        <f>+IF('②様式1（通知書）'!R23="","",'②様式1（通知書）'!R23)</f>
        <v>道後平野土地改良区</v>
      </c>
      <c r="S21" s="24"/>
      <c r="T21" s="24"/>
      <c r="U21" s="24"/>
      <c r="V21" s="24"/>
      <c r="W21" s="24"/>
      <c r="X21" s="24"/>
      <c r="Y21" s="24"/>
      <c r="Z21" s="24"/>
    </row>
    <row r="22" spans="14:26" ht="15" customHeight="1">
      <c r="O22" s="24"/>
      <c r="P22" s="24"/>
      <c r="R22" s="24"/>
      <c r="S22" s="24"/>
      <c r="T22" s="24"/>
      <c r="U22" s="24"/>
      <c r="V22" s="24"/>
      <c r="W22" s="24"/>
      <c r="X22" s="24"/>
      <c r="Y22" s="24"/>
      <c r="Z22" s="24"/>
    </row>
    <row r="23" spans="14:26" ht="15" customHeight="1">
      <c r="O23" s="24" t="s">
        <v>13</v>
      </c>
      <c r="P23" s="24"/>
      <c r="R23" s="45" t="str">
        <f>+IF('②様式1（通知書）'!R25="","      ------------------",'②様式1（通知書）'!R25)</f>
        <v xml:space="preserve">      ------------------</v>
      </c>
      <c r="S23" s="45"/>
      <c r="T23" s="45"/>
      <c r="U23" s="45"/>
      <c r="V23" s="45"/>
      <c r="W23" s="45"/>
      <c r="X23" s="45"/>
      <c r="Y23" s="45"/>
      <c r="Z23" s="45"/>
    </row>
    <row r="24" spans="14:26" ht="15" customHeight="1">
      <c r="O24" s="24"/>
      <c r="P24" s="24"/>
      <c r="R24" s="45"/>
      <c r="S24" s="45"/>
      <c r="T24" s="45"/>
      <c r="U24" s="45"/>
      <c r="V24" s="45"/>
      <c r="W24" s="45"/>
      <c r="X24" s="45"/>
      <c r="Y24" s="45"/>
      <c r="Z24" s="45"/>
    </row>
    <row r="25" spans="14:26" ht="15" customHeight="1">
      <c r="O25" s="24" t="s">
        <v>14</v>
      </c>
      <c r="P25" s="24"/>
      <c r="R25" s="24" t="str">
        <f>+IF('②様式1（通知書）'!R27="","-----------------",'②様式1（通知書）'!R27)</f>
        <v>-----------------</v>
      </c>
      <c r="S25" s="24"/>
      <c r="T25" s="24"/>
      <c r="U25" s="24"/>
      <c r="V25" s="24"/>
      <c r="W25" s="24"/>
      <c r="X25" s="24"/>
      <c r="Y25" s="24"/>
      <c r="Z25" s="24"/>
    </row>
    <row r="26" spans="14:26" ht="15" customHeight="1">
      <c r="O26" s="24"/>
      <c r="P26" s="24"/>
      <c r="R26" s="24"/>
      <c r="S26" s="24"/>
      <c r="T26" s="24"/>
      <c r="U26" s="24"/>
      <c r="V26" s="24"/>
      <c r="W26" s="24"/>
      <c r="X26" s="24"/>
      <c r="Y26" s="24"/>
      <c r="Z26" s="24"/>
    </row>
    <row r="27" spans="14:26" ht="15" customHeight="1">
      <c r="O27" s="2"/>
      <c r="P27" s="2"/>
      <c r="R27" s="2"/>
      <c r="S27" s="2"/>
      <c r="T27" s="2"/>
      <c r="U27" s="2"/>
      <c r="V27" s="2"/>
      <c r="W27" s="2"/>
      <c r="X27" s="2"/>
      <c r="Y27" s="2"/>
      <c r="Z27" s="2"/>
    </row>
    <row r="28" spans="14:26" ht="15" customHeight="1">
      <c r="N28" s="1" t="s">
        <v>16</v>
      </c>
    </row>
    <row r="29" spans="14:26" ht="15" customHeight="1">
      <c r="O29" s="24" t="s">
        <v>13</v>
      </c>
      <c r="P29" s="24"/>
      <c r="R29" s="45" t="str">
        <f>+IF('②様式1（通知書）'!R31="","",'②様式1（通知書）'!R31)</f>
        <v>松山市朝生田町1丁目12-19</v>
      </c>
      <c r="S29" s="45"/>
      <c r="T29" s="45"/>
      <c r="U29" s="45"/>
      <c r="V29" s="45"/>
      <c r="W29" s="45"/>
      <c r="X29" s="45"/>
      <c r="Y29" s="45"/>
      <c r="Z29" s="45"/>
    </row>
    <row r="30" spans="14:26" ht="15" customHeight="1">
      <c r="O30" s="24"/>
      <c r="P30" s="24"/>
      <c r="R30" s="45"/>
      <c r="S30" s="45"/>
      <c r="T30" s="45"/>
      <c r="U30" s="45"/>
      <c r="V30" s="45"/>
      <c r="W30" s="45"/>
      <c r="X30" s="45"/>
      <c r="Y30" s="45"/>
      <c r="Z30" s="45"/>
    </row>
    <row r="31" spans="14:26" ht="15" customHeight="1">
      <c r="O31" s="24" t="s">
        <v>14</v>
      </c>
      <c r="P31" s="24"/>
      <c r="R31" s="24" t="str">
        <f>+IF('②様式1（通知書）'!R33="","",'②様式1（通知書）'!R33)</f>
        <v>道後平野土地改良区</v>
      </c>
      <c r="S31" s="24"/>
      <c r="T31" s="24"/>
      <c r="U31" s="24"/>
      <c r="V31" s="24"/>
      <c r="W31" s="24"/>
      <c r="X31" s="24"/>
      <c r="Y31" s="24"/>
      <c r="Z31" s="24"/>
    </row>
    <row r="32" spans="14:26" ht="15" customHeight="1">
      <c r="O32" s="24"/>
      <c r="P32" s="24"/>
      <c r="R32" s="24"/>
      <c r="S32" s="24"/>
      <c r="T32" s="24"/>
      <c r="U32" s="24"/>
      <c r="V32" s="24"/>
      <c r="W32" s="24"/>
      <c r="X32" s="24"/>
      <c r="Y32" s="24"/>
      <c r="Z32" s="24"/>
    </row>
    <row r="33" spans="2:27" ht="15" customHeight="1">
      <c r="B33" s="1" t="s">
        <v>3</v>
      </c>
      <c r="O33" s="2"/>
      <c r="P33" s="2"/>
      <c r="R33" s="2"/>
      <c r="S33" s="2"/>
      <c r="T33" s="2"/>
      <c r="U33" s="2"/>
      <c r="V33" s="2"/>
      <c r="W33" s="2"/>
      <c r="X33" s="2"/>
      <c r="Y33" s="2"/>
      <c r="Z33" s="2"/>
    </row>
    <row r="34" spans="2:27" ht="15" customHeight="1">
      <c r="E34" s="24" t="s">
        <v>91</v>
      </c>
      <c r="F34" s="24"/>
      <c r="G34" s="24"/>
      <c r="I34" s="1" t="s">
        <v>80</v>
      </c>
      <c r="O34" s="2"/>
      <c r="P34" s="2"/>
      <c r="R34" s="2"/>
      <c r="S34" s="2"/>
      <c r="T34" s="2"/>
      <c r="U34" s="2"/>
      <c r="V34" s="2"/>
      <c r="W34" s="2"/>
      <c r="X34" s="2"/>
      <c r="Y34" s="2"/>
      <c r="Z34" s="2"/>
    </row>
    <row r="35" spans="2:27" ht="15" customHeight="1">
      <c r="O35" s="2"/>
      <c r="P35" s="2"/>
      <c r="R35" s="2"/>
      <c r="S35" s="2"/>
      <c r="T35" s="2"/>
      <c r="U35" s="2"/>
      <c r="V35" s="2"/>
      <c r="W35" s="2"/>
      <c r="X35" s="2"/>
      <c r="Y35" s="2"/>
      <c r="Z35" s="2"/>
    </row>
    <row r="36" spans="2:27" ht="15" customHeight="1">
      <c r="O36" s="2"/>
      <c r="P36" s="2"/>
      <c r="R36" s="2"/>
      <c r="S36" s="2"/>
      <c r="T36" s="2"/>
      <c r="U36" s="2"/>
      <c r="V36" s="2"/>
      <c r="W36" s="2"/>
      <c r="X36" s="2"/>
      <c r="Y36" s="2"/>
      <c r="Z36" s="2"/>
    </row>
    <row r="37" spans="2:27" ht="15" customHeight="1">
      <c r="B37" s="1" t="s">
        <v>19</v>
      </c>
    </row>
    <row r="38" spans="2:27" ht="15" customHeight="1">
      <c r="B38" s="32" t="s">
        <v>22</v>
      </c>
      <c r="C38" s="32"/>
      <c r="D38" s="32"/>
      <c r="E38" s="32"/>
      <c r="F38" s="32"/>
      <c r="G38" s="32"/>
      <c r="H38" s="32"/>
      <c r="I38" s="32"/>
      <c r="J38" s="32" t="s">
        <v>23</v>
      </c>
      <c r="K38" s="32"/>
      <c r="L38" s="32" t="s">
        <v>24</v>
      </c>
      <c r="M38" s="32"/>
      <c r="N38" s="32"/>
      <c r="O38" s="32"/>
      <c r="P38" s="32"/>
      <c r="Q38" s="32" t="s">
        <v>25</v>
      </c>
      <c r="R38" s="32"/>
      <c r="S38" s="32"/>
      <c r="T38" s="32" t="s">
        <v>21</v>
      </c>
      <c r="U38" s="32"/>
      <c r="V38" s="32"/>
      <c r="W38" s="32"/>
      <c r="X38" s="32" t="s">
        <v>20</v>
      </c>
      <c r="Y38" s="32"/>
      <c r="Z38" s="32"/>
      <c r="AA38" s="32"/>
    </row>
    <row r="39" spans="2:27" ht="15" customHeight="1">
      <c r="B39" s="49" t="str">
        <f>+IF('②様式1（通知書）'!B37="","",'②様式1（通知書）'!B37)</f>
        <v>松山市朝生田町１丁目12-19</v>
      </c>
      <c r="C39" s="49"/>
      <c r="D39" s="49"/>
      <c r="E39" s="49"/>
      <c r="F39" s="49"/>
      <c r="G39" s="49"/>
      <c r="H39" s="49"/>
      <c r="I39" s="49"/>
      <c r="J39" s="32" t="str">
        <f>+IF('②様式1（通知書）'!J37="","",'②様式1（通知書）'!J37)</f>
        <v>田</v>
      </c>
      <c r="K39" s="32"/>
      <c r="L39" s="50">
        <f>+IF('②様式1（通知書）'!L37="","",'②様式1（通知書）'!L37)</f>
        <v>1000</v>
      </c>
      <c r="M39" s="50"/>
      <c r="N39" s="50"/>
      <c r="O39" s="50"/>
      <c r="P39" s="3" t="s">
        <v>26</v>
      </c>
      <c r="Q39" s="51" t="str">
        <f>+IF('②様式1（通知書）'!Q37="","",'②様式1（通知書）'!Q37)</f>
        <v>農家住宅</v>
      </c>
      <c r="R39" s="51"/>
      <c r="S39" s="51"/>
      <c r="T39" s="52">
        <f>+IF('②様式1（通知書）'!T37="","",'②様式1（通知書）'!T37)</f>
        <v>45384</v>
      </c>
      <c r="U39" s="53"/>
      <c r="V39" s="53"/>
      <c r="W39" s="54"/>
      <c r="X39" s="48" t="str">
        <f>+IF('②様式1（通知書）'!X37="","",'②様式1（通知書）'!X37)</f>
        <v/>
      </c>
      <c r="Y39" s="32"/>
      <c r="Z39" s="32"/>
      <c r="AA39" s="32"/>
    </row>
    <row r="40" spans="2:27" ht="15" customHeight="1">
      <c r="B40" s="49" t="str">
        <f>+IF('②様式1（通知書）'!B38="","   ----------------",'②様式1（通知書）'!B38)</f>
        <v>松山市朝生田町１丁目12-20</v>
      </c>
      <c r="C40" s="49"/>
      <c r="D40" s="49"/>
      <c r="E40" s="49"/>
      <c r="F40" s="49"/>
      <c r="G40" s="49"/>
      <c r="H40" s="49"/>
      <c r="I40" s="49"/>
      <c r="J40" s="32" t="str">
        <f>+IF('②様式1（通知書）'!J38="","---",'②様式1（通知書）'!J38)</f>
        <v>---</v>
      </c>
      <c r="K40" s="32"/>
      <c r="L40" s="50">
        <f>+IF('②様式1（通知書）'!L38="","",'②様式1（通知書）'!L38)</f>
        <v>1001</v>
      </c>
      <c r="M40" s="50"/>
      <c r="N40" s="50"/>
      <c r="O40" s="50"/>
      <c r="P40" s="3" t="s">
        <v>26</v>
      </c>
      <c r="Q40" s="51" t="str">
        <f>+IF('②様式1（通知書）'!Q38="","-------",'②様式1（通知書）'!Q38)</f>
        <v>-------</v>
      </c>
      <c r="R40" s="51"/>
      <c r="S40" s="51"/>
      <c r="T40" s="55"/>
      <c r="U40" s="56"/>
      <c r="V40" s="56"/>
      <c r="W40" s="57"/>
      <c r="X40" s="48" t="str">
        <f>+IF('②様式1（通知書）'!X38="","",'②様式1（通知書）'!X38)</f>
        <v/>
      </c>
      <c r="Y40" s="32"/>
      <c r="Z40" s="32"/>
      <c r="AA40" s="32"/>
    </row>
    <row r="41" spans="2:27" ht="15" customHeight="1">
      <c r="B41" s="49" t="str">
        <f>+IF('②様式1（通知書）'!B39="","   ----------------",'②様式1（通知書）'!B39)</f>
        <v>松山市朝生田町１丁目12-21</v>
      </c>
      <c r="C41" s="49"/>
      <c r="D41" s="49"/>
      <c r="E41" s="49"/>
      <c r="F41" s="49"/>
      <c r="G41" s="49"/>
      <c r="H41" s="49"/>
      <c r="I41" s="49"/>
      <c r="J41" s="32" t="str">
        <f>+IF('②様式1（通知書）'!J39="","---",'②様式1（通知書）'!J39)</f>
        <v>---</v>
      </c>
      <c r="K41" s="32"/>
      <c r="L41" s="50">
        <f>+IF('②様式1（通知書）'!L39="","",'②様式1（通知書）'!L39)</f>
        <v>1002</v>
      </c>
      <c r="M41" s="50"/>
      <c r="N41" s="50"/>
      <c r="O41" s="50"/>
      <c r="P41" s="3" t="s">
        <v>26</v>
      </c>
      <c r="Q41" s="51" t="str">
        <f>+IF('②様式1（通知書）'!Q39="","-------",'②様式1（通知書）'!Q39)</f>
        <v>-------</v>
      </c>
      <c r="R41" s="51"/>
      <c r="S41" s="51"/>
      <c r="T41" s="55"/>
      <c r="U41" s="56"/>
      <c r="V41" s="56"/>
      <c r="W41" s="57"/>
      <c r="X41" s="48" t="str">
        <f>+IF('②様式1（通知書）'!X39="","",'②様式1（通知書）'!X39)</f>
        <v/>
      </c>
      <c r="Y41" s="32"/>
      <c r="Z41" s="32"/>
      <c r="AA41" s="32"/>
    </row>
    <row r="42" spans="2:27" ht="15" customHeight="1">
      <c r="B42" s="49" t="str">
        <f>+IF('②様式1（通知書）'!B40="","   ----------------",'②様式1（通知書）'!B40)</f>
        <v>松山市朝生田町１丁目12-22</v>
      </c>
      <c r="C42" s="49"/>
      <c r="D42" s="49"/>
      <c r="E42" s="49"/>
      <c r="F42" s="49"/>
      <c r="G42" s="49"/>
      <c r="H42" s="49"/>
      <c r="I42" s="49"/>
      <c r="J42" s="32" t="str">
        <f>+IF('②様式1（通知書）'!J40="","---",'②様式1（通知書）'!J40)</f>
        <v>---</v>
      </c>
      <c r="K42" s="32"/>
      <c r="L42" s="50">
        <f>+IF('②様式1（通知書）'!L40="","",'②様式1（通知書）'!L40)</f>
        <v>1003</v>
      </c>
      <c r="M42" s="50"/>
      <c r="N42" s="50"/>
      <c r="O42" s="50"/>
      <c r="P42" s="3" t="s">
        <v>26</v>
      </c>
      <c r="Q42" s="51" t="str">
        <f>+IF('②様式1（通知書）'!Q40="","-------",'②様式1（通知書）'!Q40)</f>
        <v>-------</v>
      </c>
      <c r="R42" s="51"/>
      <c r="S42" s="51"/>
      <c r="T42" s="55"/>
      <c r="U42" s="56"/>
      <c r="V42" s="56"/>
      <c r="W42" s="57"/>
      <c r="X42" s="48" t="str">
        <f>+IF('②様式1（通知書）'!X40="","",'②様式1（通知書）'!X40)</f>
        <v/>
      </c>
      <c r="Y42" s="32"/>
      <c r="Z42" s="32"/>
      <c r="AA42" s="32"/>
    </row>
    <row r="43" spans="2:27" ht="15" customHeight="1">
      <c r="B43" s="49" t="str">
        <f>+IF('②様式1（通知書）'!B41="","   ----------------",'②様式1（通知書）'!B41)</f>
        <v>松山市朝生田町１丁目12-23</v>
      </c>
      <c r="C43" s="49"/>
      <c r="D43" s="49"/>
      <c r="E43" s="49"/>
      <c r="F43" s="49"/>
      <c r="G43" s="49"/>
      <c r="H43" s="49"/>
      <c r="I43" s="49"/>
      <c r="J43" s="32" t="str">
        <f>+IF('②様式1（通知書）'!J41="","---",'②様式1（通知書）'!J41)</f>
        <v>---</v>
      </c>
      <c r="K43" s="32"/>
      <c r="L43" s="50">
        <f>+IF('②様式1（通知書）'!L41="","",'②様式1（通知書）'!L41)</f>
        <v>1004</v>
      </c>
      <c r="M43" s="50"/>
      <c r="N43" s="50"/>
      <c r="O43" s="50"/>
      <c r="P43" s="3" t="s">
        <v>26</v>
      </c>
      <c r="Q43" s="51" t="str">
        <f>+IF('②様式1（通知書）'!Q41="","-------",'②様式1（通知書）'!Q41)</f>
        <v>-------</v>
      </c>
      <c r="R43" s="51"/>
      <c r="S43" s="51"/>
      <c r="T43" s="58"/>
      <c r="U43" s="59"/>
      <c r="V43" s="59"/>
      <c r="W43" s="60"/>
      <c r="X43" s="48" t="str">
        <f>+IF('②様式1（通知書）'!X41="","",'②様式1（通知書）'!X41)</f>
        <v/>
      </c>
      <c r="Y43" s="32"/>
      <c r="Z43" s="32"/>
      <c r="AA43" s="32"/>
    </row>
    <row r="44" spans="2:27" ht="15" customHeight="1"/>
    <row r="45" spans="2:27" ht="15" customHeight="1">
      <c r="B45" s="1" t="s">
        <v>33</v>
      </c>
    </row>
    <row r="46" spans="2:27" ht="15" customHeight="1">
      <c r="B46" s="1" t="s">
        <v>34</v>
      </c>
    </row>
    <row r="47" spans="2:27" ht="15" customHeight="1"/>
    <row r="48" spans="2:27"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sheetData>
  <mergeCells count="53">
    <mergeCell ref="E34:G34"/>
    <mergeCell ref="B6:G6"/>
    <mergeCell ref="P6:U6"/>
    <mergeCell ref="D10:J10"/>
    <mergeCell ref="B42:I42"/>
    <mergeCell ref="J42:K42"/>
    <mergeCell ref="L42:O42"/>
    <mergeCell ref="Q42:S42"/>
    <mergeCell ref="B40:I40"/>
    <mergeCell ref="J40:K40"/>
    <mergeCell ref="L40:O40"/>
    <mergeCell ref="Q40:S40"/>
    <mergeCell ref="B38:I38"/>
    <mergeCell ref="J38:K38"/>
    <mergeCell ref="L38:P38"/>
    <mergeCell ref="O23:P24"/>
    <mergeCell ref="X42:AA42"/>
    <mergeCell ref="B41:I41"/>
    <mergeCell ref="J41:K41"/>
    <mergeCell ref="L41:O41"/>
    <mergeCell ref="Q41:S41"/>
    <mergeCell ref="X41:AA41"/>
    <mergeCell ref="X40:AA40"/>
    <mergeCell ref="B39:I39"/>
    <mergeCell ref="J39:K39"/>
    <mergeCell ref="L39:O39"/>
    <mergeCell ref="Q39:S39"/>
    <mergeCell ref="X39:AA39"/>
    <mergeCell ref="O21:P22"/>
    <mergeCell ref="R21:Z22"/>
    <mergeCell ref="O29:P30"/>
    <mergeCell ref="R29:Z30"/>
    <mergeCell ref="O31:P32"/>
    <mergeCell ref="R31:Z32"/>
    <mergeCell ref="R23:Z24"/>
    <mergeCell ref="O25:P26"/>
    <mergeCell ref="R25:Z26"/>
    <mergeCell ref="X43:AA43"/>
    <mergeCell ref="H2:V2"/>
    <mergeCell ref="B43:I43"/>
    <mergeCell ref="J43:K43"/>
    <mergeCell ref="L43:O43"/>
    <mergeCell ref="Q43:S43"/>
    <mergeCell ref="T39:W43"/>
    <mergeCell ref="O14:P15"/>
    <mergeCell ref="R14:Z15"/>
    <mergeCell ref="O16:P17"/>
    <mergeCell ref="R16:Z17"/>
    <mergeCell ref="O19:P20"/>
    <mergeCell ref="R19:Z20"/>
    <mergeCell ref="Q38:S38"/>
    <mergeCell ref="T38:W38"/>
    <mergeCell ref="X38:AA38"/>
  </mergeCells>
  <phoneticPr fontId="2"/>
  <pageMargins left="0.82677165354330717" right="0.23622047244094491" top="0.9448818897637796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9FA9C-C499-4FB9-84D8-0D0FB74402E4}">
  <dimension ref="A1:AA259"/>
  <sheetViews>
    <sheetView showZeros="0" zoomScale="140" zoomScaleNormal="140" workbookViewId="0">
      <selection activeCell="G13" sqref="G13"/>
    </sheetView>
  </sheetViews>
  <sheetFormatPr defaultColWidth="9" defaultRowHeight="13.2"/>
  <cols>
    <col min="1" max="51" width="3.09765625" style="1" customWidth="1"/>
    <col min="52" max="16384" width="9" style="1"/>
  </cols>
  <sheetData>
    <row r="1" spans="1:27" ht="15" customHeight="1">
      <c r="A1" s="1" t="s">
        <v>82</v>
      </c>
    </row>
    <row r="2" spans="1:27" ht="15" customHeight="1">
      <c r="H2" s="26" t="s">
        <v>83</v>
      </c>
      <c r="I2" s="26"/>
      <c r="J2" s="26"/>
      <c r="K2" s="26"/>
      <c r="L2" s="26"/>
      <c r="M2" s="26"/>
      <c r="N2" s="26"/>
      <c r="O2" s="26"/>
      <c r="P2" s="26"/>
      <c r="Q2" s="26"/>
      <c r="R2" s="26"/>
      <c r="S2" s="26"/>
      <c r="T2" s="26"/>
      <c r="U2" s="26"/>
      <c r="V2" s="26"/>
    </row>
    <row r="3" spans="1:27" ht="15" customHeight="1">
      <c r="V3" s="13"/>
    </row>
    <row r="4" spans="1:27" ht="15" customHeight="1"/>
    <row r="5" spans="1:27" ht="15" customHeight="1"/>
    <row r="6" spans="1:27" ht="15" customHeight="1">
      <c r="B6" s="13" t="s">
        <v>85</v>
      </c>
    </row>
    <row r="7" spans="1:27" ht="15" customHeight="1">
      <c r="B7" s="1" t="s">
        <v>84</v>
      </c>
    </row>
    <row r="8" spans="1:27" ht="15" customHeight="1"/>
    <row r="9" spans="1:27" ht="15" customHeight="1"/>
    <row r="10" spans="1:27" ht="15" customHeight="1">
      <c r="B10" s="4"/>
      <c r="C10" s="4"/>
      <c r="D10" s="56" t="s">
        <v>103</v>
      </c>
      <c r="E10" s="56"/>
      <c r="F10" s="56"/>
      <c r="G10" s="56"/>
      <c r="H10" s="56"/>
      <c r="I10" s="56"/>
      <c r="J10" s="56"/>
      <c r="K10" s="4"/>
      <c r="L10" s="4"/>
      <c r="M10" s="4"/>
      <c r="N10" s="4"/>
      <c r="O10" s="4"/>
      <c r="P10" s="4"/>
      <c r="Q10" s="4"/>
      <c r="R10" s="4"/>
      <c r="S10" s="4"/>
      <c r="T10" s="4"/>
      <c r="U10" s="4"/>
      <c r="V10" s="4"/>
      <c r="W10" s="4"/>
      <c r="X10" s="4"/>
      <c r="Y10" s="4"/>
      <c r="Z10" s="4"/>
      <c r="AA10" s="4"/>
    </row>
    <row r="11" spans="1:27" ht="15" customHeight="1"/>
    <row r="12" spans="1:27" ht="15" customHeight="1"/>
    <row r="13" spans="1:27" ht="15" customHeight="1">
      <c r="N13" s="1" t="s">
        <v>12</v>
      </c>
    </row>
    <row r="14" spans="1:27" ht="15" customHeight="1">
      <c r="O14" s="24" t="s">
        <v>13</v>
      </c>
      <c r="P14" s="24"/>
      <c r="R14" s="45" t="str">
        <f>+IF('②様式1（通知書）'!R16="","",'②様式1（通知書）'!R16)</f>
        <v>松山市朝生田町1丁目12-19</v>
      </c>
      <c r="S14" s="45"/>
      <c r="T14" s="45"/>
      <c r="U14" s="45"/>
      <c r="V14" s="45"/>
      <c r="W14" s="45"/>
      <c r="X14" s="45"/>
      <c r="Y14" s="45"/>
      <c r="Z14" s="45"/>
    </row>
    <row r="15" spans="1:27" ht="15" customHeight="1">
      <c r="O15" s="24"/>
      <c r="P15" s="24"/>
      <c r="R15" s="45"/>
      <c r="S15" s="45"/>
      <c r="T15" s="45"/>
      <c r="U15" s="45"/>
      <c r="V15" s="45"/>
      <c r="W15" s="45"/>
      <c r="X15" s="45"/>
      <c r="Y15" s="45"/>
      <c r="Z15" s="45"/>
    </row>
    <row r="16" spans="1:27" ht="15" customHeight="1">
      <c r="O16" s="24" t="s">
        <v>14</v>
      </c>
      <c r="P16" s="24"/>
      <c r="R16" s="24" t="str">
        <f>+IF('②様式1（通知書）'!R18="","",'②様式1（通知書）'!R18)</f>
        <v>道後平野土地改良区</v>
      </c>
      <c r="S16" s="24"/>
      <c r="T16" s="24"/>
      <c r="U16" s="24"/>
      <c r="V16" s="24"/>
      <c r="W16" s="24"/>
      <c r="X16" s="24"/>
      <c r="Y16" s="24"/>
      <c r="Z16" s="24"/>
    </row>
    <row r="17" spans="2:27" ht="15" customHeight="1">
      <c r="O17" s="24"/>
      <c r="P17" s="24"/>
      <c r="R17" s="24"/>
      <c r="S17" s="24"/>
      <c r="T17" s="24"/>
      <c r="U17" s="24"/>
      <c r="V17" s="24"/>
      <c r="W17" s="24"/>
      <c r="X17" s="24"/>
      <c r="Y17" s="24"/>
      <c r="Z17" s="24"/>
    </row>
    <row r="18" spans="2:27" ht="15" customHeight="1">
      <c r="O18" s="2"/>
      <c r="P18" s="2"/>
      <c r="R18" s="2"/>
      <c r="S18" s="2"/>
      <c r="T18" s="2"/>
      <c r="U18" s="2"/>
      <c r="V18" s="2"/>
      <c r="W18" s="2"/>
      <c r="X18" s="2"/>
      <c r="Y18" s="2"/>
      <c r="Z18" s="2"/>
    </row>
    <row r="19" spans="2:27" ht="15" customHeight="1">
      <c r="O19" s="2"/>
      <c r="P19" s="2"/>
      <c r="R19" s="2"/>
      <c r="S19" s="2"/>
      <c r="T19" s="2"/>
      <c r="U19" s="2"/>
      <c r="V19" s="2"/>
      <c r="W19" s="2"/>
      <c r="X19" s="2"/>
      <c r="Y19" s="2"/>
      <c r="Z19" s="2"/>
    </row>
    <row r="20" spans="2:27" ht="15" customHeight="1">
      <c r="B20" s="1" t="s">
        <v>3</v>
      </c>
      <c r="O20" s="2"/>
      <c r="P20" s="2"/>
      <c r="R20" s="2"/>
      <c r="S20" s="2"/>
      <c r="T20" s="2"/>
      <c r="U20" s="2"/>
      <c r="V20" s="2"/>
      <c r="W20" s="2"/>
      <c r="X20" s="2"/>
      <c r="Y20" s="2"/>
      <c r="Z20" s="2"/>
    </row>
    <row r="21" spans="2:27" ht="15" customHeight="1">
      <c r="D21" s="1">
        <f>+'②様式1（通知書）'!G5</f>
        <v>0</v>
      </c>
      <c r="F21" s="24" t="s">
        <v>91</v>
      </c>
      <c r="G21" s="24"/>
      <c r="H21" s="24"/>
      <c r="J21" s="1" t="s">
        <v>80</v>
      </c>
      <c r="O21" s="2"/>
      <c r="P21" s="2"/>
      <c r="R21" s="2"/>
      <c r="S21" s="2"/>
      <c r="T21" s="2"/>
      <c r="U21" s="2"/>
      <c r="V21" s="2"/>
      <c r="W21" s="2"/>
      <c r="X21" s="2"/>
      <c r="Y21" s="2"/>
      <c r="Z21" s="2"/>
    </row>
    <row r="22" spans="2:27" ht="15" customHeight="1">
      <c r="O22" s="2"/>
      <c r="P22" s="2"/>
      <c r="R22" s="2"/>
      <c r="S22" s="2"/>
      <c r="T22" s="2"/>
      <c r="U22" s="2"/>
      <c r="V22" s="2"/>
      <c r="W22" s="2"/>
      <c r="X22" s="2"/>
      <c r="Y22" s="2"/>
      <c r="Z22" s="2"/>
    </row>
    <row r="23" spans="2:27" ht="15" customHeight="1">
      <c r="O23" s="2"/>
      <c r="P23" s="2"/>
      <c r="R23" s="2"/>
      <c r="S23" s="2"/>
      <c r="T23" s="2"/>
      <c r="U23" s="2"/>
      <c r="V23" s="2"/>
      <c r="W23" s="2"/>
      <c r="X23" s="2"/>
      <c r="Y23" s="2"/>
      <c r="Z23" s="2"/>
    </row>
    <row r="24" spans="2:27" ht="15" customHeight="1">
      <c r="B24" s="1" t="s">
        <v>19</v>
      </c>
    </row>
    <row r="25" spans="2:27" ht="15" customHeight="1">
      <c r="B25" s="32" t="s">
        <v>22</v>
      </c>
      <c r="C25" s="32"/>
      <c r="D25" s="32"/>
      <c r="E25" s="32"/>
      <c r="F25" s="32"/>
      <c r="G25" s="32"/>
      <c r="H25" s="32"/>
      <c r="I25" s="32"/>
      <c r="J25" s="32" t="s">
        <v>23</v>
      </c>
      <c r="K25" s="32"/>
      <c r="L25" s="32" t="s">
        <v>24</v>
      </c>
      <c r="M25" s="32"/>
      <c r="N25" s="32"/>
      <c r="O25" s="32"/>
      <c r="P25" s="32"/>
      <c r="Q25" s="32" t="s">
        <v>25</v>
      </c>
      <c r="R25" s="32"/>
      <c r="S25" s="32"/>
      <c r="T25" s="32" t="s">
        <v>21</v>
      </c>
      <c r="U25" s="32"/>
      <c r="V25" s="32"/>
      <c r="W25" s="32"/>
      <c r="X25" s="32" t="s">
        <v>20</v>
      </c>
      <c r="Y25" s="32"/>
      <c r="Z25" s="32"/>
      <c r="AA25" s="32"/>
    </row>
    <row r="26" spans="2:27" ht="15" customHeight="1">
      <c r="B26" s="49" t="str">
        <f>+IF('②様式1（通知書）'!B37="","",'②様式1（通知書）'!B37)</f>
        <v>松山市朝生田町１丁目12-19</v>
      </c>
      <c r="C26" s="49"/>
      <c r="D26" s="49"/>
      <c r="E26" s="49"/>
      <c r="F26" s="49"/>
      <c r="G26" s="49"/>
      <c r="H26" s="49"/>
      <c r="I26" s="49"/>
      <c r="J26" s="32" t="str">
        <f>+IF('②様式1（通知書）'!J37="","",'②様式1（通知書）'!J37)</f>
        <v>田</v>
      </c>
      <c r="K26" s="32"/>
      <c r="L26" s="50">
        <f>+IF('②様式1（通知書）'!L37="","",'②様式1（通知書）'!L37)</f>
        <v>1000</v>
      </c>
      <c r="M26" s="50"/>
      <c r="N26" s="50"/>
      <c r="O26" s="50"/>
      <c r="P26" s="3" t="s">
        <v>26</v>
      </c>
      <c r="Q26" s="51" t="str">
        <f>+IF('②様式1（通知書）'!Q37="","",'②様式1（通知書）'!Q37)</f>
        <v>農家住宅</v>
      </c>
      <c r="R26" s="51"/>
      <c r="S26" s="51"/>
      <c r="T26" s="52">
        <f>+IF('②様式1（通知書）'!T37="","",'②様式1（通知書）'!T37)</f>
        <v>45384</v>
      </c>
      <c r="U26" s="53"/>
      <c r="V26" s="53"/>
      <c r="W26" s="54"/>
      <c r="X26" s="48" t="str">
        <f>+IF('②様式1（通知書）'!X37="","",'②様式1（通知書）'!X37)</f>
        <v/>
      </c>
      <c r="Y26" s="32"/>
      <c r="Z26" s="32"/>
      <c r="AA26" s="32"/>
    </row>
    <row r="27" spans="2:27" ht="15" customHeight="1">
      <c r="B27" s="49" t="str">
        <f>+IF('②様式1（通知書）'!B38="","   ----------------",'②様式1（通知書）'!B38)</f>
        <v>松山市朝生田町１丁目12-20</v>
      </c>
      <c r="C27" s="49"/>
      <c r="D27" s="49"/>
      <c r="E27" s="49"/>
      <c r="F27" s="49"/>
      <c r="G27" s="49"/>
      <c r="H27" s="49"/>
      <c r="I27" s="49"/>
      <c r="J27" s="32" t="str">
        <f>+IF('②様式1（通知書）'!J38="","---",'②様式1（通知書）'!J38)</f>
        <v>---</v>
      </c>
      <c r="K27" s="32"/>
      <c r="L27" s="50">
        <f>+IF('②様式1（通知書）'!L38="","",'②様式1（通知書）'!L38)</f>
        <v>1001</v>
      </c>
      <c r="M27" s="50"/>
      <c r="N27" s="50"/>
      <c r="O27" s="50"/>
      <c r="P27" s="3" t="s">
        <v>26</v>
      </c>
      <c r="Q27" s="51" t="str">
        <f>+IF('②様式1（通知書）'!Q38="","-------",'②様式1（通知書）'!Q38)</f>
        <v>-------</v>
      </c>
      <c r="R27" s="51"/>
      <c r="S27" s="51"/>
      <c r="T27" s="55"/>
      <c r="U27" s="56"/>
      <c r="V27" s="56"/>
      <c r="W27" s="57"/>
      <c r="X27" s="48" t="str">
        <f>+IF('②様式1（通知書）'!X38="","",'②様式1（通知書）'!X38)</f>
        <v/>
      </c>
      <c r="Y27" s="32"/>
      <c r="Z27" s="32"/>
      <c r="AA27" s="32"/>
    </row>
    <row r="28" spans="2:27" ht="15" customHeight="1">
      <c r="B28" s="49" t="str">
        <f>+IF('②様式1（通知書）'!B39="","   ----------------",'②様式1（通知書）'!B39)</f>
        <v>松山市朝生田町１丁目12-21</v>
      </c>
      <c r="C28" s="49"/>
      <c r="D28" s="49"/>
      <c r="E28" s="49"/>
      <c r="F28" s="49"/>
      <c r="G28" s="49"/>
      <c r="H28" s="49"/>
      <c r="I28" s="49"/>
      <c r="J28" s="32" t="str">
        <f>+IF('②様式1（通知書）'!J39="","---",'②様式1（通知書）'!J39)</f>
        <v>---</v>
      </c>
      <c r="K28" s="32"/>
      <c r="L28" s="50">
        <f>+IF('②様式1（通知書）'!L39="","",'②様式1（通知書）'!L39)</f>
        <v>1002</v>
      </c>
      <c r="M28" s="50"/>
      <c r="N28" s="50"/>
      <c r="O28" s="50"/>
      <c r="P28" s="3" t="s">
        <v>26</v>
      </c>
      <c r="Q28" s="51" t="str">
        <f>+IF('②様式1（通知書）'!Q39="","-------",'②様式1（通知書）'!Q39)</f>
        <v>-------</v>
      </c>
      <c r="R28" s="51"/>
      <c r="S28" s="51"/>
      <c r="T28" s="55"/>
      <c r="U28" s="56"/>
      <c r="V28" s="56"/>
      <c r="W28" s="57"/>
      <c r="X28" s="48" t="str">
        <f>+IF('②様式1（通知書）'!X39="","",'②様式1（通知書）'!X39)</f>
        <v/>
      </c>
      <c r="Y28" s="32"/>
      <c r="Z28" s="32"/>
      <c r="AA28" s="32"/>
    </row>
    <row r="29" spans="2:27" ht="15" customHeight="1">
      <c r="B29" s="49" t="str">
        <f>+IF('②様式1（通知書）'!B40="","   ----------------",'②様式1（通知書）'!B40)</f>
        <v>松山市朝生田町１丁目12-22</v>
      </c>
      <c r="C29" s="49"/>
      <c r="D29" s="49"/>
      <c r="E29" s="49"/>
      <c r="F29" s="49"/>
      <c r="G29" s="49"/>
      <c r="H29" s="49"/>
      <c r="I29" s="49"/>
      <c r="J29" s="32" t="str">
        <f>+IF('②様式1（通知書）'!J40="","---",'②様式1（通知書）'!J40)</f>
        <v>---</v>
      </c>
      <c r="K29" s="32"/>
      <c r="L29" s="50">
        <f>+IF('②様式1（通知書）'!L40="","",'②様式1（通知書）'!L40)</f>
        <v>1003</v>
      </c>
      <c r="M29" s="50"/>
      <c r="N29" s="50"/>
      <c r="O29" s="50"/>
      <c r="P29" s="3" t="s">
        <v>26</v>
      </c>
      <c r="Q29" s="51" t="str">
        <f>+IF('②様式1（通知書）'!Q40="","-------",'②様式1（通知書）'!Q40)</f>
        <v>-------</v>
      </c>
      <c r="R29" s="51"/>
      <c r="S29" s="51"/>
      <c r="T29" s="55"/>
      <c r="U29" s="56"/>
      <c r="V29" s="56"/>
      <c r="W29" s="57"/>
      <c r="X29" s="48" t="str">
        <f>+IF('②様式1（通知書）'!X40="","",'②様式1（通知書）'!X40)</f>
        <v/>
      </c>
      <c r="Y29" s="32"/>
      <c r="Z29" s="32"/>
      <c r="AA29" s="32"/>
    </row>
    <row r="30" spans="2:27" ht="15" customHeight="1">
      <c r="B30" s="49" t="str">
        <f>+IF('②様式1（通知書）'!B41="","   ----------------",'②様式1（通知書）'!B41)</f>
        <v>松山市朝生田町１丁目12-23</v>
      </c>
      <c r="C30" s="49"/>
      <c r="D30" s="49"/>
      <c r="E30" s="49"/>
      <c r="F30" s="49"/>
      <c r="G30" s="49"/>
      <c r="H30" s="49"/>
      <c r="I30" s="49"/>
      <c r="J30" s="32" t="str">
        <f>+IF('②様式1（通知書）'!J41="","---",'②様式1（通知書）'!J41)</f>
        <v>---</v>
      </c>
      <c r="K30" s="32"/>
      <c r="L30" s="50">
        <f>+IF('②様式1（通知書）'!L41="","",'②様式1（通知書）'!L41)</f>
        <v>1004</v>
      </c>
      <c r="M30" s="50"/>
      <c r="N30" s="50"/>
      <c r="O30" s="50"/>
      <c r="P30" s="3" t="s">
        <v>26</v>
      </c>
      <c r="Q30" s="51" t="str">
        <f>+IF('②様式1（通知書）'!Q41="","-------",'②様式1（通知書）'!Q41)</f>
        <v>-------</v>
      </c>
      <c r="R30" s="51"/>
      <c r="S30" s="51"/>
      <c r="T30" s="58"/>
      <c r="U30" s="59"/>
      <c r="V30" s="59"/>
      <c r="W30" s="60"/>
      <c r="X30" s="48" t="str">
        <f>+IF('②様式1（通知書）'!X41="","",'②様式1（通知書）'!X41)</f>
        <v/>
      </c>
      <c r="Y30" s="32"/>
      <c r="Z30" s="32"/>
      <c r="AA30" s="32"/>
    </row>
    <row r="31" spans="2:27" ht="15" customHeight="1"/>
    <row r="32" spans="2:27"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sheetData>
  <mergeCells count="39">
    <mergeCell ref="B29:I29"/>
    <mergeCell ref="J29:K29"/>
    <mergeCell ref="L29:O29"/>
    <mergeCell ref="Q29:S29"/>
    <mergeCell ref="X29:AA29"/>
    <mergeCell ref="X25:AA25"/>
    <mergeCell ref="B26:I26"/>
    <mergeCell ref="J26:K26"/>
    <mergeCell ref="L26:O26"/>
    <mergeCell ref="Q26:S26"/>
    <mergeCell ref="X26:AA26"/>
    <mergeCell ref="T25:W25"/>
    <mergeCell ref="B25:I25"/>
    <mergeCell ref="J25:K25"/>
    <mergeCell ref="L25:P25"/>
    <mergeCell ref="Q25:S25"/>
    <mergeCell ref="F21:H21"/>
    <mergeCell ref="O16:P17"/>
    <mergeCell ref="R16:Z17"/>
    <mergeCell ref="H2:V2"/>
    <mergeCell ref="D10:J10"/>
    <mergeCell ref="O14:P15"/>
    <mergeCell ref="R14:Z15"/>
    <mergeCell ref="X30:AA30"/>
    <mergeCell ref="B30:I30"/>
    <mergeCell ref="J30:K30"/>
    <mergeCell ref="L30:O30"/>
    <mergeCell ref="Q30:S30"/>
    <mergeCell ref="T26:W30"/>
    <mergeCell ref="B27:I27"/>
    <mergeCell ref="J27:K27"/>
    <mergeCell ref="L27:O27"/>
    <mergeCell ref="Q27:S27"/>
    <mergeCell ref="X27:AA27"/>
    <mergeCell ref="B28:I28"/>
    <mergeCell ref="J28:K28"/>
    <mergeCell ref="L28:O28"/>
    <mergeCell ref="Q28:S28"/>
    <mergeCell ref="X28:AA28"/>
  </mergeCells>
  <phoneticPr fontId="2"/>
  <pageMargins left="0.82677165354330717" right="0.23622047244094491" top="0.9448818897637796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BAFF8-1F01-42F4-8C1E-786CE945FE6A}">
  <dimension ref="A2:K38"/>
  <sheetViews>
    <sheetView view="pageBreakPreview" topLeftCell="A16" zoomScale="106" zoomScaleNormal="100" zoomScaleSheetLayoutView="106" workbookViewId="0">
      <selection activeCell="G7" sqref="G7:I7"/>
    </sheetView>
  </sheetViews>
  <sheetFormatPr defaultRowHeight="18"/>
  <cols>
    <col min="1" max="1" width="1.59765625" customWidth="1"/>
    <col min="2" max="2" width="15.8984375" customWidth="1"/>
    <col min="10" max="10" width="4.69921875" customWidth="1"/>
    <col min="11" max="11" width="1.59765625" customWidth="1"/>
    <col min="257" max="257" width="1.59765625" customWidth="1"/>
    <col min="258" max="258" width="15.8984375" customWidth="1"/>
    <col min="266" max="266" width="4.69921875" customWidth="1"/>
    <col min="267" max="267" width="1.59765625" customWidth="1"/>
    <col min="513" max="513" width="1.59765625" customWidth="1"/>
    <col min="514" max="514" width="15.8984375" customWidth="1"/>
    <col min="522" max="522" width="4.69921875" customWidth="1"/>
    <col min="523" max="523" width="1.59765625" customWidth="1"/>
    <col min="769" max="769" width="1.59765625" customWidth="1"/>
    <col min="770" max="770" width="15.8984375" customWidth="1"/>
    <col min="778" max="778" width="4.69921875" customWidth="1"/>
    <col min="779" max="779" width="1.59765625" customWidth="1"/>
    <col min="1025" max="1025" width="1.59765625" customWidth="1"/>
    <col min="1026" max="1026" width="15.8984375" customWidth="1"/>
    <col min="1034" max="1034" width="4.69921875" customWidth="1"/>
    <col min="1035" max="1035" width="1.59765625" customWidth="1"/>
    <col min="1281" max="1281" width="1.59765625" customWidth="1"/>
    <col min="1282" max="1282" width="15.8984375" customWidth="1"/>
    <col min="1290" max="1290" width="4.69921875" customWidth="1"/>
    <col min="1291" max="1291" width="1.59765625" customWidth="1"/>
    <col min="1537" max="1537" width="1.59765625" customWidth="1"/>
    <col min="1538" max="1538" width="15.8984375" customWidth="1"/>
    <col min="1546" max="1546" width="4.69921875" customWidth="1"/>
    <col min="1547" max="1547" width="1.59765625" customWidth="1"/>
    <col min="1793" max="1793" width="1.59765625" customWidth="1"/>
    <col min="1794" max="1794" width="15.8984375" customWidth="1"/>
    <col min="1802" max="1802" width="4.69921875" customWidth="1"/>
    <col min="1803" max="1803" width="1.59765625" customWidth="1"/>
    <col min="2049" max="2049" width="1.59765625" customWidth="1"/>
    <col min="2050" max="2050" width="15.8984375" customWidth="1"/>
    <col min="2058" max="2058" width="4.69921875" customWidth="1"/>
    <col min="2059" max="2059" width="1.59765625" customWidth="1"/>
    <col min="2305" max="2305" width="1.59765625" customWidth="1"/>
    <col min="2306" max="2306" width="15.8984375" customWidth="1"/>
    <col min="2314" max="2314" width="4.69921875" customWidth="1"/>
    <col min="2315" max="2315" width="1.59765625" customWidth="1"/>
    <col min="2561" max="2561" width="1.59765625" customWidth="1"/>
    <col min="2562" max="2562" width="15.8984375" customWidth="1"/>
    <col min="2570" max="2570" width="4.69921875" customWidth="1"/>
    <col min="2571" max="2571" width="1.59765625" customWidth="1"/>
    <col min="2817" max="2817" width="1.59765625" customWidth="1"/>
    <col min="2818" max="2818" width="15.8984375" customWidth="1"/>
    <col min="2826" max="2826" width="4.69921875" customWidth="1"/>
    <col min="2827" max="2827" width="1.59765625" customWidth="1"/>
    <col min="3073" max="3073" width="1.59765625" customWidth="1"/>
    <col min="3074" max="3074" width="15.8984375" customWidth="1"/>
    <col min="3082" max="3082" width="4.69921875" customWidth="1"/>
    <col min="3083" max="3083" width="1.59765625" customWidth="1"/>
    <col min="3329" max="3329" width="1.59765625" customWidth="1"/>
    <col min="3330" max="3330" width="15.8984375" customWidth="1"/>
    <col min="3338" max="3338" width="4.69921875" customWidth="1"/>
    <col min="3339" max="3339" width="1.59765625" customWidth="1"/>
    <col min="3585" max="3585" width="1.59765625" customWidth="1"/>
    <col min="3586" max="3586" width="15.8984375" customWidth="1"/>
    <col min="3594" max="3594" width="4.69921875" customWidth="1"/>
    <col min="3595" max="3595" width="1.59765625" customWidth="1"/>
    <col min="3841" max="3841" width="1.59765625" customWidth="1"/>
    <col min="3842" max="3842" width="15.8984375" customWidth="1"/>
    <col min="3850" max="3850" width="4.69921875" customWidth="1"/>
    <col min="3851" max="3851" width="1.59765625" customWidth="1"/>
    <col min="4097" max="4097" width="1.59765625" customWidth="1"/>
    <col min="4098" max="4098" width="15.8984375" customWidth="1"/>
    <col min="4106" max="4106" width="4.69921875" customWidth="1"/>
    <col min="4107" max="4107" width="1.59765625" customWidth="1"/>
    <col min="4353" max="4353" width="1.59765625" customWidth="1"/>
    <col min="4354" max="4354" width="15.8984375" customWidth="1"/>
    <col min="4362" max="4362" width="4.69921875" customWidth="1"/>
    <col min="4363" max="4363" width="1.59765625" customWidth="1"/>
    <col min="4609" max="4609" width="1.59765625" customWidth="1"/>
    <col min="4610" max="4610" width="15.8984375" customWidth="1"/>
    <col min="4618" max="4618" width="4.69921875" customWidth="1"/>
    <col min="4619" max="4619" width="1.59765625" customWidth="1"/>
    <col min="4865" max="4865" width="1.59765625" customWidth="1"/>
    <col min="4866" max="4866" width="15.8984375" customWidth="1"/>
    <col min="4874" max="4874" width="4.69921875" customWidth="1"/>
    <col min="4875" max="4875" width="1.59765625" customWidth="1"/>
    <col min="5121" max="5121" width="1.59765625" customWidth="1"/>
    <col min="5122" max="5122" width="15.8984375" customWidth="1"/>
    <col min="5130" max="5130" width="4.69921875" customWidth="1"/>
    <col min="5131" max="5131" width="1.59765625" customWidth="1"/>
    <col min="5377" max="5377" width="1.59765625" customWidth="1"/>
    <col min="5378" max="5378" width="15.8984375" customWidth="1"/>
    <col min="5386" max="5386" width="4.69921875" customWidth="1"/>
    <col min="5387" max="5387" width="1.59765625" customWidth="1"/>
    <col min="5633" max="5633" width="1.59765625" customWidth="1"/>
    <col min="5634" max="5634" width="15.8984375" customWidth="1"/>
    <col min="5642" max="5642" width="4.69921875" customWidth="1"/>
    <col min="5643" max="5643" width="1.59765625" customWidth="1"/>
    <col min="5889" max="5889" width="1.59765625" customWidth="1"/>
    <col min="5890" max="5890" width="15.8984375" customWidth="1"/>
    <col min="5898" max="5898" width="4.69921875" customWidth="1"/>
    <col min="5899" max="5899" width="1.59765625" customWidth="1"/>
    <col min="6145" max="6145" width="1.59765625" customWidth="1"/>
    <col min="6146" max="6146" width="15.8984375" customWidth="1"/>
    <col min="6154" max="6154" width="4.69921875" customWidth="1"/>
    <col min="6155" max="6155" width="1.59765625" customWidth="1"/>
    <col min="6401" max="6401" width="1.59765625" customWidth="1"/>
    <col min="6402" max="6402" width="15.8984375" customWidth="1"/>
    <col min="6410" max="6410" width="4.69921875" customWidth="1"/>
    <col min="6411" max="6411" width="1.59765625" customWidth="1"/>
    <col min="6657" max="6657" width="1.59765625" customWidth="1"/>
    <col min="6658" max="6658" width="15.8984375" customWidth="1"/>
    <col min="6666" max="6666" width="4.69921875" customWidth="1"/>
    <col min="6667" max="6667" width="1.59765625" customWidth="1"/>
    <col min="6913" max="6913" width="1.59765625" customWidth="1"/>
    <col min="6914" max="6914" width="15.8984375" customWidth="1"/>
    <col min="6922" max="6922" width="4.69921875" customWidth="1"/>
    <col min="6923" max="6923" width="1.59765625" customWidth="1"/>
    <col min="7169" max="7169" width="1.59765625" customWidth="1"/>
    <col min="7170" max="7170" width="15.8984375" customWidth="1"/>
    <col min="7178" max="7178" width="4.69921875" customWidth="1"/>
    <col min="7179" max="7179" width="1.59765625" customWidth="1"/>
    <col min="7425" max="7425" width="1.59765625" customWidth="1"/>
    <col min="7426" max="7426" width="15.8984375" customWidth="1"/>
    <col min="7434" max="7434" width="4.69921875" customWidth="1"/>
    <col min="7435" max="7435" width="1.59765625" customWidth="1"/>
    <col min="7681" max="7681" width="1.59765625" customWidth="1"/>
    <col min="7682" max="7682" width="15.8984375" customWidth="1"/>
    <col min="7690" max="7690" width="4.69921875" customWidth="1"/>
    <col min="7691" max="7691" width="1.59765625" customWidth="1"/>
    <col min="7937" max="7937" width="1.59765625" customWidth="1"/>
    <col min="7938" max="7938" width="15.8984375" customWidth="1"/>
    <col min="7946" max="7946" width="4.69921875" customWidth="1"/>
    <col min="7947" max="7947" width="1.59765625" customWidth="1"/>
    <col min="8193" max="8193" width="1.59765625" customWidth="1"/>
    <col min="8194" max="8194" width="15.8984375" customWidth="1"/>
    <col min="8202" max="8202" width="4.69921875" customWidth="1"/>
    <col min="8203" max="8203" width="1.59765625" customWidth="1"/>
    <col min="8449" max="8449" width="1.59765625" customWidth="1"/>
    <col min="8450" max="8450" width="15.8984375" customWidth="1"/>
    <col min="8458" max="8458" width="4.69921875" customWidth="1"/>
    <col min="8459" max="8459" width="1.59765625" customWidth="1"/>
    <col min="8705" max="8705" width="1.59765625" customWidth="1"/>
    <col min="8706" max="8706" width="15.8984375" customWidth="1"/>
    <col min="8714" max="8714" width="4.69921875" customWidth="1"/>
    <col min="8715" max="8715" width="1.59765625" customWidth="1"/>
    <col min="8961" max="8961" width="1.59765625" customWidth="1"/>
    <col min="8962" max="8962" width="15.8984375" customWidth="1"/>
    <col min="8970" max="8970" width="4.69921875" customWidth="1"/>
    <col min="8971" max="8971" width="1.59765625" customWidth="1"/>
    <col min="9217" max="9217" width="1.59765625" customWidth="1"/>
    <col min="9218" max="9218" width="15.8984375" customWidth="1"/>
    <col min="9226" max="9226" width="4.69921875" customWidth="1"/>
    <col min="9227" max="9227" width="1.59765625" customWidth="1"/>
    <col min="9473" max="9473" width="1.59765625" customWidth="1"/>
    <col min="9474" max="9474" width="15.8984375" customWidth="1"/>
    <col min="9482" max="9482" width="4.69921875" customWidth="1"/>
    <col min="9483" max="9483" width="1.59765625" customWidth="1"/>
    <col min="9729" max="9729" width="1.59765625" customWidth="1"/>
    <col min="9730" max="9730" width="15.8984375" customWidth="1"/>
    <col min="9738" max="9738" width="4.69921875" customWidth="1"/>
    <col min="9739" max="9739" width="1.59765625" customWidth="1"/>
    <col min="9985" max="9985" width="1.59765625" customWidth="1"/>
    <col min="9986" max="9986" width="15.8984375" customWidth="1"/>
    <col min="9994" max="9994" width="4.69921875" customWidth="1"/>
    <col min="9995" max="9995" width="1.59765625" customWidth="1"/>
    <col min="10241" max="10241" width="1.59765625" customWidth="1"/>
    <col min="10242" max="10242" width="15.8984375" customWidth="1"/>
    <col min="10250" max="10250" width="4.69921875" customWidth="1"/>
    <col min="10251" max="10251" width="1.59765625" customWidth="1"/>
    <col min="10497" max="10497" width="1.59765625" customWidth="1"/>
    <col min="10498" max="10498" width="15.8984375" customWidth="1"/>
    <col min="10506" max="10506" width="4.69921875" customWidth="1"/>
    <col min="10507" max="10507" width="1.59765625" customWidth="1"/>
    <col min="10753" max="10753" width="1.59765625" customWidth="1"/>
    <col min="10754" max="10754" width="15.8984375" customWidth="1"/>
    <col min="10762" max="10762" width="4.69921875" customWidth="1"/>
    <col min="10763" max="10763" width="1.59765625" customWidth="1"/>
    <col min="11009" max="11009" width="1.59765625" customWidth="1"/>
    <col min="11010" max="11010" width="15.8984375" customWidth="1"/>
    <col min="11018" max="11018" width="4.69921875" customWidth="1"/>
    <col min="11019" max="11019" width="1.59765625" customWidth="1"/>
    <col min="11265" max="11265" width="1.59765625" customWidth="1"/>
    <col min="11266" max="11266" width="15.8984375" customWidth="1"/>
    <col min="11274" max="11274" width="4.69921875" customWidth="1"/>
    <col min="11275" max="11275" width="1.59765625" customWidth="1"/>
    <col min="11521" max="11521" width="1.59765625" customWidth="1"/>
    <col min="11522" max="11522" width="15.8984375" customWidth="1"/>
    <col min="11530" max="11530" width="4.69921875" customWidth="1"/>
    <col min="11531" max="11531" width="1.59765625" customWidth="1"/>
    <col min="11777" max="11777" width="1.59765625" customWidth="1"/>
    <col min="11778" max="11778" width="15.8984375" customWidth="1"/>
    <col min="11786" max="11786" width="4.69921875" customWidth="1"/>
    <col min="11787" max="11787" width="1.59765625" customWidth="1"/>
    <col min="12033" max="12033" width="1.59765625" customWidth="1"/>
    <col min="12034" max="12034" width="15.8984375" customWidth="1"/>
    <col min="12042" max="12042" width="4.69921875" customWidth="1"/>
    <col min="12043" max="12043" width="1.59765625" customWidth="1"/>
    <col min="12289" max="12289" width="1.59765625" customWidth="1"/>
    <col min="12290" max="12290" width="15.8984375" customWidth="1"/>
    <col min="12298" max="12298" width="4.69921875" customWidth="1"/>
    <col min="12299" max="12299" width="1.59765625" customWidth="1"/>
    <col min="12545" max="12545" width="1.59765625" customWidth="1"/>
    <col min="12546" max="12546" width="15.8984375" customWidth="1"/>
    <col min="12554" max="12554" width="4.69921875" customWidth="1"/>
    <col min="12555" max="12555" width="1.59765625" customWidth="1"/>
    <col min="12801" max="12801" width="1.59765625" customWidth="1"/>
    <col min="12802" max="12802" width="15.8984375" customWidth="1"/>
    <col min="12810" max="12810" width="4.69921875" customWidth="1"/>
    <col min="12811" max="12811" width="1.59765625" customWidth="1"/>
    <col min="13057" max="13057" width="1.59765625" customWidth="1"/>
    <col min="13058" max="13058" width="15.8984375" customWidth="1"/>
    <col min="13066" max="13066" width="4.69921875" customWidth="1"/>
    <col min="13067" max="13067" width="1.59765625" customWidth="1"/>
    <col min="13313" max="13313" width="1.59765625" customWidth="1"/>
    <col min="13314" max="13314" width="15.8984375" customWidth="1"/>
    <col min="13322" max="13322" width="4.69921875" customWidth="1"/>
    <col min="13323" max="13323" width="1.59765625" customWidth="1"/>
    <col min="13569" max="13569" width="1.59765625" customWidth="1"/>
    <col min="13570" max="13570" width="15.8984375" customWidth="1"/>
    <col min="13578" max="13578" width="4.69921875" customWidth="1"/>
    <col min="13579" max="13579" width="1.59765625" customWidth="1"/>
    <col min="13825" max="13825" width="1.59765625" customWidth="1"/>
    <col min="13826" max="13826" width="15.8984375" customWidth="1"/>
    <col min="13834" max="13834" width="4.69921875" customWidth="1"/>
    <col min="13835" max="13835" width="1.59765625" customWidth="1"/>
    <col min="14081" max="14081" width="1.59765625" customWidth="1"/>
    <col min="14082" max="14082" width="15.8984375" customWidth="1"/>
    <col min="14090" max="14090" width="4.69921875" customWidth="1"/>
    <col min="14091" max="14091" width="1.59765625" customWidth="1"/>
    <col min="14337" max="14337" width="1.59765625" customWidth="1"/>
    <col min="14338" max="14338" width="15.8984375" customWidth="1"/>
    <col min="14346" max="14346" width="4.69921875" customWidth="1"/>
    <col min="14347" max="14347" width="1.59765625" customWidth="1"/>
    <col min="14593" max="14593" width="1.59765625" customWidth="1"/>
    <col min="14594" max="14594" width="15.8984375" customWidth="1"/>
    <col min="14602" max="14602" width="4.69921875" customWidth="1"/>
    <col min="14603" max="14603" width="1.59765625" customWidth="1"/>
    <col min="14849" max="14849" width="1.59765625" customWidth="1"/>
    <col min="14850" max="14850" width="15.8984375" customWidth="1"/>
    <col min="14858" max="14858" width="4.69921875" customWidth="1"/>
    <col min="14859" max="14859" width="1.59765625" customWidth="1"/>
    <col min="15105" max="15105" width="1.59765625" customWidth="1"/>
    <col min="15106" max="15106" width="15.8984375" customWidth="1"/>
    <col min="15114" max="15114" width="4.69921875" customWidth="1"/>
    <col min="15115" max="15115" width="1.59765625" customWidth="1"/>
    <col min="15361" max="15361" width="1.59765625" customWidth="1"/>
    <col min="15362" max="15362" width="15.8984375" customWidth="1"/>
    <col min="15370" max="15370" width="4.69921875" customWidth="1"/>
    <col min="15371" max="15371" width="1.59765625" customWidth="1"/>
    <col min="15617" max="15617" width="1.59765625" customWidth="1"/>
    <col min="15618" max="15618" width="15.8984375" customWidth="1"/>
    <col min="15626" max="15626" width="4.69921875" customWidth="1"/>
    <col min="15627" max="15627" width="1.59765625" customWidth="1"/>
    <col min="15873" max="15873" width="1.59765625" customWidth="1"/>
    <col min="15874" max="15874" width="15.8984375" customWidth="1"/>
    <col min="15882" max="15882" width="4.69921875" customWidth="1"/>
    <col min="15883" max="15883" width="1.59765625" customWidth="1"/>
    <col min="16129" max="16129" width="1.59765625" customWidth="1"/>
    <col min="16130" max="16130" width="15.8984375" customWidth="1"/>
    <col min="16138" max="16138" width="4.69921875" customWidth="1"/>
    <col min="16139" max="16139" width="1.59765625" customWidth="1"/>
  </cols>
  <sheetData>
    <row r="2" spans="1:10" s="5" customFormat="1" ht="30.15" customHeight="1">
      <c r="B2" s="6" t="s">
        <v>58</v>
      </c>
    </row>
    <row r="3" spans="1:10" s="5" customFormat="1" ht="30.15" customHeight="1">
      <c r="B3" s="6"/>
    </row>
    <row r="4" spans="1:10" s="5" customFormat="1" ht="30.15" customHeight="1">
      <c r="B4" s="5" t="s">
        <v>59</v>
      </c>
    </row>
    <row r="5" spans="1:10" s="5" customFormat="1" ht="30.15" customHeight="1">
      <c r="B5" s="5" t="s">
        <v>60</v>
      </c>
    </row>
    <row r="6" spans="1:10" s="5" customFormat="1" ht="30.15" customHeight="1"/>
    <row r="7" spans="1:10" s="5" customFormat="1" ht="30.15" customHeight="1">
      <c r="G7" s="64" t="str">
        <f>+IF('②様式1（通知書）'!AL3="","令和　　年　　月　　日",'②様式1（通知書）'!AL3)</f>
        <v>令和6年4月1日</v>
      </c>
      <c r="H7" s="64"/>
      <c r="I7" s="64"/>
    </row>
    <row r="8" spans="1:10" s="5" customFormat="1" ht="30.15" customHeight="1"/>
    <row r="9" spans="1:10" s="5" customFormat="1" ht="30.15" customHeight="1">
      <c r="B9" s="5" t="s">
        <v>61</v>
      </c>
      <c r="C9" s="65" t="str">
        <f>+IF('②様式1（通知書）'!B37="","",'②様式1（通知書）'!B37)&amp;IF('②様式1（通知書）'!B38="","",","&amp;'②様式1（通知書）'!B38&amp;IF('②様式1（通知書）'!B39="","",","&amp;'②様式1（通知書）'!B39)&amp;IF('②様式1（通知書）'!B40="","",","&amp;'②様式1（通知書）'!B40))&amp;IF('②様式1（通知書）'!B41="","",","&amp;'②様式1（通知書）'!B41)</f>
        <v>松山市朝生田町１丁目12-19,松山市朝生田町１丁目12-20,松山市朝生田町１丁目12-21,松山市朝生田町１丁目12-22,松山市朝生田町１丁目12-23</v>
      </c>
      <c r="D9" s="65"/>
      <c r="E9" s="65"/>
      <c r="F9" s="65"/>
      <c r="G9" s="65"/>
      <c r="H9" s="65"/>
      <c r="I9" s="65"/>
    </row>
    <row r="10" spans="1:10" s="5" customFormat="1" ht="30.15" customHeight="1">
      <c r="B10" s="7" t="s">
        <v>62</v>
      </c>
      <c r="C10" s="65"/>
      <c r="D10" s="65"/>
      <c r="E10" s="65"/>
      <c r="F10" s="65"/>
      <c r="G10" s="65"/>
      <c r="H10" s="65"/>
      <c r="I10" s="65"/>
    </row>
    <row r="11" spans="1:10" s="5" customFormat="1" ht="30.15" customHeight="1">
      <c r="B11" s="7"/>
      <c r="C11" s="7"/>
      <c r="D11" s="7"/>
      <c r="E11" s="7"/>
      <c r="F11" s="7"/>
      <c r="G11" s="7"/>
    </row>
    <row r="12" spans="1:10" s="5" customFormat="1" ht="52.5" customHeight="1">
      <c r="B12" s="7" t="s">
        <v>92</v>
      </c>
      <c r="C12" s="17" t="str">
        <f>+IF('②様式1（通知書）'!J37="","",'②様式1（通知書）'!J37)&amp;IF('②様式1（通知書）'!J38="","",","&amp;'②様式1（通知書）'!J38)&amp;IF('②様式1（通知書）'!J39="","",","&amp;'②様式1（通知書）'!J39)&amp;IF('②様式1（通知書）'!J40="","",","&amp;'②様式1（通知書）'!J40)&amp;IF('②様式1（通知書）'!J41="","",","&amp;'②様式1（通知書）'!J41)</f>
        <v>田</v>
      </c>
      <c r="D12" s="16" t="s">
        <v>93</v>
      </c>
      <c r="E12" s="69" t="str">
        <f>+IF('②様式1（通知書）'!L37="","",'②様式1（通知書）'!L37&amp;"㎡")&amp;IF('②様式1（通知書）'!L38="","",","&amp;'②様式1（通知書）'!L38&amp;"㎡")&amp;IF('②様式1（通知書）'!L39="","",","&amp;'②様式1（通知書）'!L39&amp;"㎡")&amp;IF('②様式1（通知書）'!L40="","",","&amp;'②様式1（通知書）'!L40&amp;"㎡")&amp;IF('②様式1（通知書）'!L41="","",","&amp;'②様式1（通知書）'!L41&amp;"㎡")</f>
        <v>1000㎡,1001㎡,1002㎡,1003㎡,1004㎡</v>
      </c>
      <c r="F12" s="69"/>
      <c r="G12" s="69"/>
      <c r="H12" s="18" t="s">
        <v>94</v>
      </c>
      <c r="I12" s="70" t="str">
        <f>+IF('②様式1（通知書）'!Q37="","",'②様式1（通知書）'!Q37)</f>
        <v>農家住宅</v>
      </c>
      <c r="J12" s="70"/>
    </row>
    <row r="13" spans="1:10" s="5" customFormat="1" ht="30.15" customHeight="1"/>
    <row r="14" spans="1:10" ht="30.15" customHeight="1">
      <c r="A14" s="5"/>
      <c r="B14" s="5" t="s">
        <v>63</v>
      </c>
      <c r="C14" s="5"/>
      <c r="D14" s="5"/>
      <c r="E14" s="5"/>
      <c r="F14" s="5"/>
      <c r="G14" s="5"/>
      <c r="H14" s="5"/>
      <c r="I14" s="5"/>
      <c r="J14" s="5"/>
    </row>
    <row r="15" spans="1:10" ht="30.15" customHeight="1">
      <c r="A15" s="5"/>
      <c r="C15" s="8" t="s">
        <v>64</v>
      </c>
      <c r="D15" s="8"/>
      <c r="E15" s="1"/>
      <c r="F15" s="1"/>
      <c r="G15" s="1"/>
      <c r="J15" s="5"/>
    </row>
    <row r="16" spans="1:10" ht="30.15" customHeight="1">
      <c r="A16" s="5"/>
      <c r="C16" s="8" t="s">
        <v>65</v>
      </c>
      <c r="D16" s="8"/>
      <c r="E16" s="8"/>
      <c r="F16" s="8"/>
      <c r="G16" s="1"/>
      <c r="J16" s="5"/>
    </row>
    <row r="17" spans="1:11" ht="30.15" customHeight="1">
      <c r="A17" s="5"/>
      <c r="C17" s="1"/>
      <c r="D17" s="9" t="s">
        <v>66</v>
      </c>
      <c r="E17" s="9"/>
      <c r="F17" s="9"/>
      <c r="G17" s="1"/>
      <c r="J17" s="5"/>
    </row>
    <row r="18" spans="1:11" ht="30.15" customHeight="1">
      <c r="A18" s="5"/>
      <c r="C18" s="1"/>
      <c r="D18" s="8" t="s">
        <v>67</v>
      </c>
      <c r="E18" s="8"/>
      <c r="F18" s="8"/>
      <c r="G18" s="8"/>
      <c r="H18" s="10"/>
      <c r="I18" s="10"/>
      <c r="J18" s="11"/>
      <c r="K18" s="10"/>
    </row>
    <row r="19" spans="1:11" ht="30.15" customHeight="1">
      <c r="A19" s="5"/>
      <c r="J19" s="5"/>
    </row>
    <row r="20" spans="1:11" ht="30.15" customHeight="1">
      <c r="A20" s="5"/>
      <c r="B20" s="5" t="s">
        <v>68</v>
      </c>
      <c r="C20" s="5"/>
      <c r="D20" s="5"/>
      <c r="E20" s="5"/>
      <c r="F20" s="5"/>
      <c r="G20" s="5"/>
      <c r="H20" s="5"/>
      <c r="I20" s="5"/>
      <c r="J20" s="5"/>
    </row>
    <row r="21" spans="1:11" ht="30.15" customHeight="1">
      <c r="A21" s="5"/>
      <c r="B21" s="5"/>
      <c r="C21" s="5"/>
      <c r="D21" s="5"/>
      <c r="E21" s="5"/>
      <c r="F21" s="5"/>
      <c r="G21" s="5"/>
      <c r="H21" s="5"/>
      <c r="I21" s="5"/>
      <c r="J21" s="5"/>
    </row>
    <row r="22" spans="1:11" ht="30.15" customHeight="1">
      <c r="A22" s="5"/>
      <c r="B22" s="5"/>
      <c r="C22" s="5"/>
      <c r="D22" s="11" t="s">
        <v>69</v>
      </c>
      <c r="E22" s="66"/>
      <c r="F22" s="66"/>
      <c r="G22" s="66"/>
      <c r="H22" s="66"/>
      <c r="I22" s="66"/>
      <c r="J22" s="5"/>
    </row>
    <row r="23" spans="1:11" ht="30.15" customHeight="1">
      <c r="A23" s="5"/>
      <c r="B23" s="5"/>
      <c r="C23" s="5"/>
      <c r="D23" s="11" t="s">
        <v>70</v>
      </c>
      <c r="E23" s="68"/>
      <c r="F23" s="68"/>
      <c r="G23" s="68"/>
      <c r="H23" s="68"/>
      <c r="I23" s="11"/>
      <c r="J23" s="5"/>
    </row>
    <row r="24" spans="1:11" ht="30.15" customHeight="1">
      <c r="A24" s="5"/>
      <c r="B24" s="5"/>
      <c r="C24" s="5"/>
      <c r="D24" s="12" t="s">
        <v>71</v>
      </c>
      <c r="E24" s="67"/>
      <c r="F24" s="67"/>
      <c r="G24" s="67"/>
      <c r="H24" s="67"/>
      <c r="I24" s="11" t="s">
        <v>72</v>
      </c>
      <c r="J24" s="5"/>
    </row>
    <row r="25" spans="1:11" ht="30.15" customHeight="1">
      <c r="A25" s="5"/>
      <c r="B25" s="5"/>
      <c r="C25" s="5"/>
      <c r="D25" s="11" t="s">
        <v>73</v>
      </c>
      <c r="E25" s="63"/>
      <c r="F25" s="63"/>
      <c r="G25" s="14" t="s">
        <v>90</v>
      </c>
      <c r="H25" s="63"/>
      <c r="I25" s="63"/>
      <c r="J25" s="5"/>
    </row>
    <row r="26" spans="1:11" ht="30.15" customHeight="1">
      <c r="A26" s="5"/>
      <c r="J26" s="5"/>
    </row>
    <row r="27" spans="1:11" ht="30.15" customHeight="1">
      <c r="A27" s="5"/>
      <c r="J27" s="5"/>
    </row>
    <row r="28" spans="1:11" ht="30.15" customHeight="1">
      <c r="A28" s="5"/>
      <c r="B28" s="5"/>
      <c r="C28" s="5"/>
      <c r="D28" s="5"/>
      <c r="E28" s="5"/>
      <c r="F28" s="5"/>
      <c r="G28" s="5"/>
      <c r="H28" s="5"/>
      <c r="I28" s="5"/>
      <c r="J28" s="5"/>
    </row>
    <row r="29" spans="1:11" ht="30.15" customHeight="1">
      <c r="A29" s="5"/>
      <c r="B29" s="5"/>
      <c r="C29" s="5"/>
      <c r="D29" s="5"/>
      <c r="E29" s="5"/>
      <c r="F29" s="5"/>
      <c r="G29" s="5"/>
      <c r="H29" s="5"/>
      <c r="I29" s="5"/>
      <c r="J29" s="5"/>
    </row>
    <row r="30" spans="1:11" ht="19.5" customHeight="1">
      <c r="A30" s="5"/>
      <c r="B30" s="5"/>
      <c r="C30" s="5"/>
      <c r="D30" s="5"/>
      <c r="E30" s="5"/>
      <c r="F30" s="5"/>
      <c r="G30" s="5"/>
      <c r="H30" s="5"/>
      <c r="I30" s="5"/>
      <c r="J30" s="5"/>
    </row>
    <row r="31" spans="1:11" ht="19.5" customHeight="1">
      <c r="A31" s="5"/>
      <c r="B31" s="5"/>
      <c r="C31" s="5"/>
      <c r="D31" s="5"/>
      <c r="E31" s="5"/>
      <c r="F31" s="5"/>
      <c r="G31" s="5"/>
      <c r="H31" s="5"/>
      <c r="I31" s="5"/>
      <c r="J31" s="5"/>
    </row>
    <row r="32" spans="1:11" ht="19.5" customHeight="1">
      <c r="A32" s="5"/>
      <c r="B32" s="5"/>
      <c r="C32" s="5"/>
      <c r="D32" s="5"/>
      <c r="E32" s="5"/>
      <c r="F32" s="5"/>
      <c r="G32" s="5"/>
      <c r="H32" s="5"/>
      <c r="I32" s="5"/>
      <c r="J32" s="5"/>
    </row>
    <row r="33" ht="19.5" customHeight="1"/>
    <row r="34" ht="19.5" customHeight="1"/>
    <row r="35" ht="19.5" customHeight="1"/>
    <row r="36" ht="19.5" customHeight="1"/>
    <row r="37" ht="19.5" customHeight="1"/>
    <row r="38" ht="19.5" customHeight="1"/>
  </sheetData>
  <mergeCells count="9">
    <mergeCell ref="E25:F25"/>
    <mergeCell ref="H25:I25"/>
    <mergeCell ref="G7:I7"/>
    <mergeCell ref="C9:I10"/>
    <mergeCell ref="E22:I22"/>
    <mergeCell ref="E24:H24"/>
    <mergeCell ref="E23:H23"/>
    <mergeCell ref="E12:G12"/>
    <mergeCell ref="I12:J12"/>
  </mergeCells>
  <phoneticPr fontId="2"/>
  <pageMargins left="0.7" right="0.7" top="0.75" bottom="0.75" header="0.3" footer="0.3"/>
  <pageSetup paperSize="9" scale="92"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②様式1（通知書）</vt:lpstr>
      <vt:lpstr>③様式1の2（誓約書）</vt:lpstr>
      <vt:lpstr>④様式3（地区除外申請書）</vt:lpstr>
      <vt:lpstr>様式3の２（地区除外申告書）</vt:lpstr>
      <vt:lpstr>①申出書</vt:lpstr>
      <vt:lpstr>'②様式1（通知書）'!Print_Area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NOBUHIKO OKADA</dc:creator>
  <cp:lastModifiedBy>瑞輝 岡﨑</cp:lastModifiedBy>
  <cp:lastPrinted>2024-12-06T02:22:59Z</cp:lastPrinted>
  <dcterms:created xsi:type="dcterms:W3CDTF">2024-03-31T23:58:23Z</dcterms:created>
  <dcterms:modified xsi:type="dcterms:W3CDTF">2024-12-06T02:23:01Z</dcterms:modified>
</cp:coreProperties>
</file>